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9735" tabRatio="909" activeTab="0"/>
  </bookViews>
  <sheets>
    <sheet name="82" sheetId="1" r:id="rId1"/>
  </sheets>
  <definedNames>
    <definedName name="_xlnm.Print_Area" localSheetId="0">'82'!$A$1:$FC$238</definedName>
  </definedNames>
  <calcPr fullCalcOnLoad="1"/>
</workbook>
</file>

<file path=xl/sharedStrings.xml><?xml version="1.0" encoding="utf-8"?>
<sst xmlns="http://schemas.openxmlformats.org/spreadsheetml/2006/main" count="481" uniqueCount="190">
  <si>
    <t>на 2018 год и на плановый период 2019,2020 годы</t>
  </si>
  <si>
    <t xml:space="preserve">III. Показатели по поступлениям и выплатам муниципального бюджетного учреждения на 2018 год                                                                                                                                                     </t>
  </si>
  <si>
    <t xml:space="preserve">III. Показатели по поступлениям и выплатам муниципального бюджетного учреждения на 2019 год                                                                                                                                         </t>
  </si>
  <si>
    <t xml:space="preserve">III. Показатели по поступлениям и выплатам муниципального бюджетного учреждения на 2020 год                                                                                                                                </t>
  </si>
  <si>
    <t>на 2018 год</t>
  </si>
  <si>
    <t xml:space="preserve">на 2020 год </t>
  </si>
  <si>
    <t>декабря</t>
  </si>
  <si>
    <t>наградная атрибутика</t>
  </si>
  <si>
    <t>18</t>
  </si>
  <si>
    <t>Муниципальное бюджетное общеобразовательное учреждение лицей №82 им.А.Н.Знаменского</t>
  </si>
  <si>
    <t>40534740</t>
  </si>
  <si>
    <t>6125016166      612501001</t>
  </si>
  <si>
    <t>346480,п.Каменоломни, ул. Крупская,39</t>
  </si>
  <si>
    <t>Подготовка детей к школе по программе "Предшкольное обучение под ред.Н.Ф.Виноградовой", "Углубленное изучение математики", "Углубленное изучение физики", Углубленное изучение русского языка, Углубленное изучение английского языка, Программа художественно-эстетической направленности, сдача в аренду пищеблоков,  услуга по присмотру и уходу за обучающимися в ГПД, Кружок по информатике, Углубленное изучение биологии, Углубленное изучение географии, Освоение программы физкультурно-спортивной направленности "Грация".</t>
  </si>
  <si>
    <t>(886360)2-07-61</t>
  </si>
  <si>
    <t>603Х7979</t>
  </si>
  <si>
    <t>А.Б.Бегджанян</t>
  </si>
  <si>
    <t>Исполнители:</t>
  </si>
  <si>
    <t>Т.И.Симко</t>
  </si>
  <si>
    <t>И.С.Шейкина</t>
  </si>
  <si>
    <t>Начальник материального отдела</t>
  </si>
  <si>
    <t>Начальник отдела по работе с поставщиками и подрядчиками</t>
  </si>
  <si>
    <t>Ведущий экономист</t>
  </si>
  <si>
    <t>средства федерального бюджета</t>
  </si>
  <si>
    <t>1.4.Общая балансовая стоимость недвижимого муниципального имущества на последнюю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деятельности):24783427,29</t>
  </si>
  <si>
    <t>Начальник отдела образования</t>
  </si>
  <si>
    <t>С.С.Анищенков</t>
  </si>
  <si>
    <t>В.С.Шаронова</t>
  </si>
  <si>
    <t>Сумма, тыс.руб</t>
  </si>
  <si>
    <t xml:space="preserve">1.1.1. Остаточная стоимость </t>
  </si>
  <si>
    <t>1.1. Недвижимое имущество, всего:</t>
  </si>
  <si>
    <t>1.2. Особо ценное движимое имущество , всего:</t>
  </si>
  <si>
    <t xml:space="preserve">1.2.1. Остаточная стоимость </t>
  </si>
  <si>
    <t>2.1.Денежные средства учреждения, всего:</t>
  </si>
  <si>
    <t>2.1.1.Денежные средства учреждения на счетах</t>
  </si>
  <si>
    <t>2.1.2.Денежные средства учреждения, размещенные на депозиты в кредитной организации</t>
  </si>
  <si>
    <t>2.2.Иные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</si>
  <si>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</si>
  <si>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</si>
  <si>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3.1 Долговые обязательства</t>
  </si>
  <si>
    <t>3.2. Кредиторская задолженность :</t>
  </si>
  <si>
    <t>Код строки</t>
  </si>
  <si>
    <t>Код по бюджетной классификации Российской Федерации</t>
  </si>
  <si>
    <t>всего</t>
  </si>
  <si>
    <t>субсидия на финансовое обеспечение выполнения государственного (муниципального) задания</t>
  </si>
  <si>
    <t>субсидии на осуществление капитальных вложений</t>
  </si>
  <si>
    <t>средства обязательного медицинского страхования</t>
  </si>
  <si>
    <t>из них гранты</t>
  </si>
  <si>
    <t>Поступления от доходов, всего:</t>
  </si>
  <si>
    <t>доходы от оказания услуг,работ</t>
  </si>
  <si>
    <t>доходы от штрафов, пеней, иных сумм принудительного изъятия</t>
  </si>
  <si>
    <t>прочие доходы</t>
  </si>
  <si>
    <t>100</t>
  </si>
  <si>
    <t>130</t>
  </si>
  <si>
    <t>180</t>
  </si>
  <si>
    <t>Выплаты по расходам, всего:</t>
  </si>
  <si>
    <t>Выплаты персоналу, всего:</t>
  </si>
  <si>
    <t>уплату налогов, сборов и иных платежей,всего:</t>
  </si>
  <si>
    <t>Остаток средств на начало года</t>
  </si>
  <si>
    <t>Остаток средств на конец года</t>
  </si>
  <si>
    <t>240</t>
  </si>
  <si>
    <t>Год начала закупки</t>
  </si>
  <si>
    <t>Сумма выплат по расходам на закупку товаров, работ и услуг, руб.(с точностью до двух знаков после запятой-0,00)</t>
  </si>
  <si>
    <t>в соответствии с Федеральным законом от 5 апреля 2013г.№44-ФЗ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</si>
  <si>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отдельным видами юридических лиц"</t>
  </si>
  <si>
    <t>2</t>
  </si>
  <si>
    <t>3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</si>
  <si>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</si>
  <si>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</si>
  <si>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</si>
  <si>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0001</t>
  </si>
  <si>
    <t>1001</t>
  </si>
  <si>
    <t>2001</t>
  </si>
  <si>
    <t>Код  строки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</si>
  <si>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</si>
  <si>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</si>
  <si>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</si>
  <si>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</si>
  <si>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</si>
  <si>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</si>
  <si>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обязательств,всего:</t>
  </si>
  <si>
    <t>Объем бюджетных инвестиций (в части переданных полномочий государственного(муниципального)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</si>
  <si>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</si>
  <si>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Сумма(тыс.руб.)</t>
  </si>
  <si>
    <t xml:space="preserve">Администрации Октябрьского района               </t>
  </si>
  <si>
    <t>1.3. Перечень услуг (работ), относящихся в соответствии с уставом муниципального учреждения к его основным видам деятельности, предоставление которых для физических и юридических лиц осуществляется, в том числе за плату</t>
  </si>
  <si>
    <t>Код по реестру участников бюджетного процесса, а также юридических лиц, не являющихся участниками бюджетного процесса</t>
  </si>
  <si>
    <t>3.2.1. Просроченная кредиторская задолженность</t>
  </si>
  <si>
    <t>поступления от оказания услуг(выполнения работ) на платной основе и от иной приносящей доход деятельности</t>
  </si>
  <si>
    <t>** С учетом объема субсидии на финансовое обеспечение муниципального задания по видам расходов 611"Субсидии бюджетным учреждениям на финансовое обеспечение муниципального задания  на оказание муниципальных услуг(выполнение работ)</t>
  </si>
  <si>
    <t>Х</t>
  </si>
  <si>
    <t>Приложение №1 к Порядку составления и утверждения</t>
  </si>
  <si>
    <t>плана финансово-хозяйственной деятельности</t>
  </si>
  <si>
    <t>муниципальных бюджетных и автономных учреждений</t>
  </si>
  <si>
    <t>находящихся в ведении Отдела образования Октябрьского района</t>
  </si>
  <si>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</si>
  <si>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</si>
  <si>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</si>
  <si>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</si>
  <si>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</si>
  <si>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</si>
  <si>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</si>
  <si>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</si>
  <si>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</si>
  <si>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</si>
  <si>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</si>
  <si>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</si>
  <si>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</si>
  <si>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</si>
  <si>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</si>
  <si>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Форма по КФД</t>
  </si>
  <si>
    <t>ИНН/КПП</t>
  </si>
  <si>
    <t>Адрес фактического местонахождения</t>
  </si>
  <si>
    <t>II. Финансовые активы, всего</t>
  </si>
  <si>
    <t>III. Обязательства, всего</t>
  </si>
  <si>
    <t>тел.</t>
  </si>
  <si>
    <t>Наименование органа, осуществляющего</t>
  </si>
  <si>
    <t>функции и полномочия учредителя</t>
  </si>
  <si>
    <t>Наименование муниципального</t>
  </si>
  <si>
    <t xml:space="preserve">I. Сведения о деятельности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</si>
  <si>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</si>
  <si>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</si>
  <si>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бюджетного</t>
  </si>
  <si>
    <t>бюджетного учреждения</t>
  </si>
  <si>
    <t>Руководитель учреждения</t>
  </si>
  <si>
    <t>иные субсидии, предоставленные из бюджета</t>
  </si>
  <si>
    <t>оплата труда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</si>
  <si>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</si>
  <si>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</si>
  <si>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</si>
  <si>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</si>
  <si>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</si>
  <si>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</si>
  <si>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</si>
  <si>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</si>
  <si>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</si>
  <si>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всего на закупки</t>
  </si>
  <si>
    <t>Поступление</t>
  </si>
  <si>
    <t>Главный бухгалтер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</si>
  <si>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</si>
  <si>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</si>
  <si>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</si>
  <si>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</si>
  <si>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</si>
  <si>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</si>
  <si>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</si>
  <si>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</si>
  <si>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</si>
  <si>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111</t>
  </si>
  <si>
    <t>119</t>
  </si>
  <si>
    <t>850</t>
  </si>
  <si>
    <t>851</t>
  </si>
  <si>
    <t>852</t>
  </si>
  <si>
    <t>853</t>
  </si>
  <si>
    <t>011</t>
  </si>
  <si>
    <t>012</t>
  </si>
  <si>
    <t>013</t>
  </si>
  <si>
    <t>уплата налога на имущество организаций и земельного налога</t>
  </si>
  <si>
    <t>уплата прочих налогов, сборов</t>
  </si>
  <si>
    <t>О.Н.Кобец</t>
  </si>
  <si>
    <t>уплата иных платежей</t>
  </si>
  <si>
    <t>014</t>
  </si>
  <si>
    <t>015</t>
  </si>
  <si>
    <t>016</t>
  </si>
  <si>
    <t>017</t>
  </si>
  <si>
    <t>018</t>
  </si>
  <si>
    <t>019</t>
  </si>
  <si>
    <t>022</t>
  </si>
  <si>
    <t>Иные закупки товаров, работ и услуг для обеспечения
государственных (муниципальных) нужд, всего:</t>
  </si>
  <si>
    <t>244</t>
  </si>
  <si>
    <t>023</t>
  </si>
  <si>
    <t>024</t>
  </si>
  <si>
    <t>025</t>
  </si>
  <si>
    <t>средства областного бюджета</t>
  </si>
  <si>
    <t>средства местного бюджета</t>
  </si>
  <si>
    <t xml:space="preserve">Субсидии, предостав-ляемые в соответствии с абзацем вторым пункта 1 статьи 78.1 Бюджетногокодекса Российской Федерации (субсидии на иные цели)
</t>
  </si>
  <si>
    <t>Объем финансового обеспечения, рублей</t>
  </si>
  <si>
    <t xml:space="preserve">на 2019 год </t>
  </si>
  <si>
    <t>Сумма (рублей)</t>
  </si>
  <si>
    <t>Уплата налогов, сборов и иных платежей,всего:</t>
  </si>
  <si>
    <t>Отдел образования Администрации    Октябрьского района Ростовской области</t>
  </si>
  <si>
    <t>Создание условий для реализации гражданами РФ гарантированного государством права на получение общедоступного и бесплатного общего образования; разностороннего развития личности, в том числе путем удовлетворения потребности обучающихся в самообразовании и получении дополнительного образования.Формирование общей культуры личности обучающихся на основе усвоения обязательного минимума содержания образовательных программ, их адаптации к жизни в обществе.Создание основы для осознного выбора и последующего освоения профессиональных образовательных программ.Воспитание гражданственности, трудолюбия, уважения к правам и свободам человека, любви к окружающей природе, Родине, семье.Формирование здорового образа жизни.</t>
  </si>
  <si>
    <t>средняя общеобразовательная школа</t>
  </si>
  <si>
    <t>1.5.Общая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имущества:4864902.95</t>
  </si>
  <si>
    <t>прочие расходы</t>
  </si>
  <si>
    <t>II. Показатели финансового состояния муниципального бюджетного учреждения  на   29.12.2018г.</t>
  </si>
  <si>
    <t>V.Сведения о средствах, поступающих во временное распоряжение муниципального бюджетного учреждения на 29.12.2018г.</t>
  </si>
  <si>
    <t>IV. Показатели выплат по расходам на закупку товаров, работ, услуг  муниципального бюджетного учреждения на 29.12.2018 года.</t>
  </si>
  <si>
    <t>29</t>
  </si>
  <si>
    <t>29.12.2018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</si>
</sst>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#,##0.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3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/>
    </xf>
    <xf numFmtId="0" fontId="2" fillId="0" borderId="0" xfId="0" applyFont="1" applyFill="1" applyAlignment="1">
      <alignment/>
    </xf>
    <xf numFmtId="4" fontId="2" fillId="0" borderId="13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D238"/>
  <sheetViews>
    <sheetView tabSelected="1" view="pageBreakPreview" zoomScale="55" zoomScaleNormal="50" zoomScaleSheetLayoutView="55" zoomScalePageLayoutView="0" workbookViewId="0" topLeftCell="A7">
      <selection activeCell="A16" sqref="A16:FC16"/>
    </sheetView>
  </sheetViews>
  <sheetFormatPr defaultColWidth="0.875" defaultRowHeight="12.75"/>
  <cols>
    <col min="1" max="30" width="0.875" style="2" customWidth="1"/>
    <col min="31" max="31" width="2.125" style="2" customWidth="1"/>
    <col min="32" max="33" width="0.875" style="2" customWidth="1"/>
    <col min="34" max="34" width="0.74609375" style="2" customWidth="1"/>
    <col min="35" max="42" width="0.875" style="2" customWidth="1"/>
    <col min="43" max="43" width="0.2421875" style="2" customWidth="1"/>
    <col min="44" max="56" width="0.875" style="2" customWidth="1"/>
    <col min="57" max="57" width="1.00390625" style="2" customWidth="1"/>
    <col min="58" max="59" width="0.6171875" style="2" customWidth="1"/>
    <col min="60" max="60" width="0.74609375" style="2" customWidth="1"/>
    <col min="61" max="68" width="0.875" style="2" customWidth="1"/>
    <col min="69" max="69" width="9.75390625" style="2" customWidth="1"/>
    <col min="70" max="71" width="0.875" style="2" customWidth="1"/>
    <col min="72" max="72" width="0.37109375" style="2" customWidth="1"/>
    <col min="73" max="78" width="0.875" style="2" customWidth="1"/>
    <col min="79" max="79" width="4.75390625" style="2" customWidth="1"/>
    <col min="80" max="80" width="4.125" style="2" customWidth="1"/>
    <col min="81" max="81" width="2.25390625" style="2" customWidth="1"/>
    <col min="82" max="82" width="0.875" style="2" customWidth="1"/>
    <col min="83" max="83" width="0.875" style="2" hidden="1" customWidth="1"/>
    <col min="84" max="85" width="0.875" style="2" customWidth="1"/>
    <col min="86" max="86" width="15.00390625" style="2" customWidth="1"/>
    <col min="87" max="92" width="0.875" style="2" customWidth="1"/>
    <col min="93" max="93" width="12.625" style="2" customWidth="1"/>
    <col min="94" max="94" width="0.875" style="2" customWidth="1"/>
    <col min="95" max="95" width="1.00390625" style="2" customWidth="1"/>
    <col min="96" max="96" width="18.875" style="2" customWidth="1"/>
    <col min="97" max="97" width="3.00390625" style="2" customWidth="1"/>
    <col min="98" max="101" width="0.875" style="2" customWidth="1"/>
    <col min="102" max="102" width="8.375" style="2" customWidth="1"/>
    <col min="103" max="103" width="0.875" style="2" customWidth="1"/>
    <col min="104" max="104" width="3.875" style="2" customWidth="1"/>
    <col min="105" max="105" width="1.875" style="2" customWidth="1"/>
    <col min="106" max="106" width="0.875" style="2" customWidth="1"/>
    <col min="107" max="107" width="9.625" style="2" customWidth="1"/>
    <col min="108" max="108" width="8.75390625" style="2" customWidth="1"/>
    <col min="109" max="109" width="0.875" style="2" hidden="1" customWidth="1"/>
    <col min="110" max="112" width="0.875" style="2" customWidth="1"/>
    <col min="113" max="113" width="15.125" style="2" customWidth="1"/>
    <col min="114" max="114" width="2.375" style="2" customWidth="1"/>
    <col min="115" max="115" width="4.125" style="2" customWidth="1"/>
    <col min="116" max="116" width="0.875" style="2" customWidth="1"/>
    <col min="117" max="117" width="1.75390625" style="2" customWidth="1"/>
    <col min="118" max="127" width="0.875" style="2" customWidth="1"/>
    <col min="128" max="128" width="0.12890625" style="2" customWidth="1"/>
    <col min="129" max="129" width="0.2421875" style="2" customWidth="1"/>
    <col min="130" max="133" width="0.875" style="2" customWidth="1"/>
    <col min="134" max="134" width="6.375" style="2" customWidth="1"/>
    <col min="135" max="139" width="0.875" style="2" customWidth="1"/>
    <col min="140" max="140" width="3.00390625" style="2" customWidth="1"/>
    <col min="141" max="141" width="0.74609375" style="2" customWidth="1"/>
    <col min="142" max="143" width="0.875" style="2" hidden="1" customWidth="1"/>
    <col min="144" max="144" width="0.875" style="2" customWidth="1"/>
    <col min="145" max="145" width="2.125" style="2" customWidth="1"/>
    <col min="146" max="146" width="0.875" style="2" customWidth="1"/>
    <col min="147" max="147" width="1.875" style="2" customWidth="1"/>
    <col min="148" max="148" width="0.875" style="2" customWidth="1"/>
    <col min="149" max="149" width="2.125" style="2" customWidth="1"/>
    <col min="150" max="152" width="0.875" style="2" customWidth="1"/>
    <col min="153" max="153" width="1.625" style="2" customWidth="1"/>
    <col min="154" max="154" width="0.37109375" style="2" customWidth="1"/>
    <col min="155" max="156" width="0.875" style="2" hidden="1" customWidth="1"/>
    <col min="157" max="157" width="1.12109375" style="2" hidden="1" customWidth="1"/>
    <col min="158" max="159" width="0.875" style="2" hidden="1" customWidth="1"/>
    <col min="160" max="16384" width="0.875" style="2" customWidth="1"/>
  </cols>
  <sheetData>
    <row r="1" spans="51:144" ht="16.5" customHeight="1"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Y1" s="179" t="s">
        <v>91</v>
      </c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</row>
    <row r="2" spans="51:144" ht="16.5" customHeight="1"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28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28"/>
      <c r="CY2" s="179" t="s">
        <v>92</v>
      </c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</row>
    <row r="3" spans="51:144" ht="15" customHeight="1"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Y3" s="179" t="s">
        <v>93</v>
      </c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</row>
    <row r="4" spans="51:144" ht="20.25" customHeight="1"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28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28"/>
      <c r="CY4" s="179" t="s">
        <v>94</v>
      </c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</row>
    <row r="5" spans="51:113" ht="14.25" customHeight="1"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28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28"/>
      <c r="CY5" s="3"/>
      <c r="CZ5" s="3"/>
      <c r="DD5" s="3"/>
      <c r="DI5" s="3"/>
    </row>
    <row r="6" spans="51:128" ht="14.25" customHeight="1"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28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8"/>
      <c r="DA6" s="8"/>
      <c r="DB6" s="8"/>
      <c r="DC6" s="8"/>
      <c r="DE6" s="8"/>
      <c r="DF6" s="8"/>
      <c r="DG6" s="8"/>
      <c r="DH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51:98" ht="18.75"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</row>
    <row r="8" spans="51:156" ht="18.75">
      <c r="AY8" s="9"/>
      <c r="AZ8" s="9"/>
      <c r="BA8" s="9"/>
      <c r="BB8" s="9"/>
      <c r="BC8" s="9"/>
      <c r="BD8" s="9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DA8" s="179" t="s">
        <v>104</v>
      </c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</row>
    <row r="9" spans="51:156" ht="18.75">
      <c r="AY9" s="9"/>
      <c r="AZ9" s="9"/>
      <c r="BA9" s="9"/>
      <c r="BB9" s="9"/>
      <c r="BC9" s="9"/>
      <c r="BD9" s="9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DA9" s="182" t="s">
        <v>25</v>
      </c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</row>
    <row r="10" spans="51:156" ht="42" customHeight="1">
      <c r="AY10" s="9"/>
      <c r="AZ10" s="9"/>
      <c r="BA10" s="9"/>
      <c r="BB10" s="9"/>
      <c r="BC10" s="9"/>
      <c r="BD10" s="9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DA10" s="115" t="s">
        <v>84</v>
      </c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</row>
    <row r="11" spans="51:156" ht="18.75">
      <c r="AY11" s="9"/>
      <c r="AZ11" s="9"/>
      <c r="BA11" s="9"/>
      <c r="BB11" s="9"/>
      <c r="BC11" s="9"/>
      <c r="BD11" s="9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72" t="s">
        <v>26</v>
      </c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</row>
    <row r="12" spans="51:156" ht="18.75">
      <c r="AY12" s="9"/>
      <c r="AZ12" s="9"/>
      <c r="BA12" s="9"/>
      <c r="BB12" s="9"/>
      <c r="BC12" s="9"/>
      <c r="BD12" s="9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DA12" s="73" t="s">
        <v>102</v>
      </c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 t="s">
        <v>103</v>
      </c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</row>
    <row r="13" spans="51:147" ht="18.75">
      <c r="AY13" s="9"/>
      <c r="AZ13" s="9"/>
      <c r="BA13" s="9"/>
      <c r="BB13" s="9"/>
      <c r="BC13" s="9"/>
      <c r="BD13" s="9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DI13" s="3" t="s">
        <v>97</v>
      </c>
      <c r="DJ13" s="74" t="s">
        <v>188</v>
      </c>
      <c r="DK13" s="74"/>
      <c r="DL13" s="74"/>
      <c r="DM13" s="74"/>
      <c r="DN13" s="2" t="s">
        <v>97</v>
      </c>
      <c r="DQ13" s="74" t="s">
        <v>6</v>
      </c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7">
        <v>20</v>
      </c>
      <c r="EJ13" s="77"/>
      <c r="EK13" s="77"/>
      <c r="EL13" s="77"/>
      <c r="EM13" s="75" t="s">
        <v>8</v>
      </c>
      <c r="EN13" s="75"/>
      <c r="EO13" s="75"/>
      <c r="EP13" s="75"/>
      <c r="EQ13" s="2" t="s">
        <v>98</v>
      </c>
    </row>
    <row r="14" spans="51:129" ht="18.75"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35"/>
      <c r="BN14" s="36"/>
      <c r="BO14" s="36"/>
      <c r="BP14" s="36"/>
      <c r="BQ14" s="36"/>
      <c r="BR14" s="9"/>
      <c r="BS14" s="9"/>
      <c r="BT14" s="9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0"/>
      <c r="CN14" s="30"/>
      <c r="CO14" s="30"/>
      <c r="CP14" s="30"/>
      <c r="CQ14" s="37"/>
      <c r="CR14" s="37"/>
      <c r="CS14" s="37"/>
      <c r="CT14" s="37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</row>
    <row r="15" spans="51:129" ht="18.75"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38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</row>
    <row r="16" spans="1:159" ht="27" customHeight="1">
      <c r="A16" s="178" t="s">
        <v>99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</row>
    <row r="17" spans="1:160" s="4" customFormat="1" ht="18.75">
      <c r="A17" s="178" t="s">
        <v>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</row>
    <row r="19" spans="141:156" ht="18.75">
      <c r="EK19" s="72" t="s">
        <v>105</v>
      </c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</row>
    <row r="20" spans="64:156" ht="15" customHeight="1">
      <c r="BL20" s="4"/>
      <c r="BM20" s="5" t="s">
        <v>97</v>
      </c>
      <c r="BN20" s="188" t="s">
        <v>188</v>
      </c>
      <c r="BO20" s="188"/>
      <c r="BP20" s="188"/>
      <c r="BQ20" s="188"/>
      <c r="BR20" s="4" t="s">
        <v>97</v>
      </c>
      <c r="BS20" s="4"/>
      <c r="BT20" s="4"/>
      <c r="BU20" s="188" t="s">
        <v>6</v>
      </c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97">
        <v>20</v>
      </c>
      <c r="CN20" s="197"/>
      <c r="CO20" s="197"/>
      <c r="CP20" s="197"/>
      <c r="CQ20" s="198" t="s">
        <v>8</v>
      </c>
      <c r="CR20" s="198"/>
      <c r="CS20" s="198"/>
      <c r="CT20" s="198"/>
      <c r="CU20" s="4" t="s">
        <v>98</v>
      </c>
      <c r="CV20" s="4"/>
      <c r="CW20" s="4"/>
      <c r="EI20" s="3" t="s">
        <v>110</v>
      </c>
      <c r="EK20" s="185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7"/>
    </row>
    <row r="21" spans="125:156" ht="15" customHeight="1">
      <c r="DU21" s="7"/>
      <c r="EI21" s="3" t="s">
        <v>106</v>
      </c>
      <c r="EK21" s="185" t="s">
        <v>189</v>
      </c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7"/>
    </row>
    <row r="22" spans="125:156" ht="15" customHeight="1">
      <c r="DU22" s="7"/>
      <c r="DV22" s="7"/>
      <c r="EI22" s="3"/>
      <c r="EK22" s="185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7"/>
    </row>
    <row r="23" spans="125:156" ht="15" customHeight="1">
      <c r="DU23" s="7"/>
      <c r="DV23" s="7"/>
      <c r="EI23" s="3"/>
      <c r="EK23" s="185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7"/>
    </row>
    <row r="24" spans="1:156" ht="15" customHeight="1">
      <c r="A24" s="8" t="s">
        <v>118</v>
      </c>
      <c r="AV24" s="184" t="s">
        <v>9</v>
      </c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S24" s="24"/>
      <c r="DU24" s="7"/>
      <c r="EI24" s="3" t="s">
        <v>107</v>
      </c>
      <c r="EK24" s="185" t="s">
        <v>10</v>
      </c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7"/>
    </row>
    <row r="25" spans="1:156" ht="15" customHeight="1">
      <c r="A25" s="8" t="s">
        <v>122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6"/>
      <c r="V25" s="10"/>
      <c r="W25" s="10"/>
      <c r="X25" s="10"/>
      <c r="Y25" s="10"/>
      <c r="Z25" s="11"/>
      <c r="AA25" s="11"/>
      <c r="AB25" s="11"/>
      <c r="AC25" s="9"/>
      <c r="AD25" s="9"/>
      <c r="AE25" s="9"/>
      <c r="AF25" s="9"/>
      <c r="AG25" s="9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S25" s="24"/>
      <c r="DU25" s="7"/>
      <c r="DV25" s="7"/>
      <c r="EI25" s="12"/>
      <c r="EK25" s="185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7"/>
    </row>
    <row r="26" spans="1:156" ht="15" customHeight="1">
      <c r="A26" s="8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S26" s="24"/>
      <c r="DU26" s="7"/>
      <c r="DV26" s="7"/>
      <c r="EI26" s="12"/>
      <c r="EK26" s="185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7"/>
    </row>
    <row r="27" spans="44:156" ht="21" customHeight="1"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DU27" s="7"/>
      <c r="DV27" s="7"/>
      <c r="EI27" s="3"/>
      <c r="EK27" s="193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5"/>
    </row>
    <row r="28" spans="1:156" s="14" customFormat="1" ht="21" customHeight="1">
      <c r="A28" s="14" t="s">
        <v>111</v>
      </c>
      <c r="AH28" s="196" t="s">
        <v>11</v>
      </c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DS28" s="15"/>
      <c r="EI28" s="16"/>
      <c r="EK28" s="193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5"/>
    </row>
    <row r="29" spans="1:156" s="14" customFormat="1" ht="21" customHeight="1">
      <c r="A29" s="17" t="s">
        <v>109</v>
      </c>
      <c r="EI29" s="18" t="s">
        <v>108</v>
      </c>
      <c r="EK29" s="193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5"/>
    </row>
    <row r="30" spans="1:108" s="14" customFormat="1" ht="18.75">
      <c r="A30" s="17"/>
      <c r="BX30" s="17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</row>
    <row r="31" spans="1:115" ht="18.75" customHeight="1">
      <c r="A31" s="8" t="s">
        <v>116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  <c r="AN31" s="21"/>
      <c r="AO31" s="21"/>
      <c r="AP31" s="21"/>
      <c r="AQ31" s="21"/>
      <c r="AR31" s="21"/>
      <c r="AS31" s="21"/>
      <c r="AU31" s="22"/>
      <c r="AV31" s="22"/>
      <c r="AW31" s="22"/>
      <c r="AX31" s="22"/>
      <c r="AY31" s="22"/>
      <c r="AZ31" s="22"/>
      <c r="BA31" s="22"/>
      <c r="BC31" s="22"/>
      <c r="BD31" s="22"/>
      <c r="BE31" s="22"/>
      <c r="BF31" s="22"/>
      <c r="BG31" s="22"/>
      <c r="BH31" s="22"/>
      <c r="BI31" s="200" t="s">
        <v>180</v>
      </c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</row>
    <row r="32" spans="1:115" ht="18.75">
      <c r="A32" s="8" t="s">
        <v>117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1"/>
      <c r="AN32" s="21"/>
      <c r="AO32" s="21"/>
      <c r="AP32" s="21"/>
      <c r="AQ32" s="21"/>
      <c r="AR32" s="21"/>
      <c r="AS32" s="21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</row>
    <row r="33" spans="1:108" ht="18.75">
      <c r="A33" s="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2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15" ht="18.75" customHeight="1">
      <c r="A34" s="8" t="s">
        <v>112</v>
      </c>
      <c r="AM34" s="24"/>
      <c r="AN34" s="24"/>
      <c r="AO34" s="24"/>
      <c r="AP34" s="24"/>
      <c r="AQ34" s="24"/>
      <c r="AR34" s="24"/>
      <c r="AS34" s="24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199" t="s">
        <v>12</v>
      </c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</row>
    <row r="35" spans="1:115" ht="18.75">
      <c r="A35" s="8" t="s">
        <v>123</v>
      </c>
      <c r="AM35" s="24"/>
      <c r="AN35" s="24"/>
      <c r="AO35" s="24"/>
      <c r="AP35" s="24"/>
      <c r="AQ35" s="24"/>
      <c r="AR35" s="24"/>
      <c r="AS35" s="24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</row>
    <row r="36" spans="1:115" ht="18.75" customHeight="1">
      <c r="A36" s="204" t="s">
        <v>86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162" t="s">
        <v>15</v>
      </c>
      <c r="DJ36" s="162"/>
      <c r="DK36" s="162"/>
    </row>
    <row r="37" spans="1:115" ht="18.7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162"/>
      <c r="DJ37" s="162"/>
      <c r="DK37" s="162"/>
    </row>
    <row r="38" ht="15" customHeight="1"/>
    <row r="39" spans="1:158" s="4" customFormat="1" ht="18.75">
      <c r="A39" s="178" t="s">
        <v>119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</row>
    <row r="40" spans="1:108" s="4" customFormat="1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</row>
    <row r="41" spans="1:108" ht="20.25" customHeight="1">
      <c r="A41" s="25" t="s">
        <v>120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</row>
    <row r="42" spans="1:159" ht="102.75" customHeight="1">
      <c r="A42" s="192" t="s">
        <v>181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</row>
    <row r="43" spans="1:108" ht="21" customHeight="1">
      <c r="A43" s="25" t="s">
        <v>121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</row>
    <row r="44" spans="1:158" ht="25.5" customHeight="1">
      <c r="A44" s="192" t="s">
        <v>182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</row>
    <row r="45" spans="1:144" ht="45" customHeight="1">
      <c r="A45" s="192" t="s">
        <v>85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</row>
    <row r="46" spans="1:159" ht="81.75" customHeight="1">
      <c r="A46" s="192" t="s">
        <v>13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</row>
    <row r="47" spans="1:159" ht="81" customHeight="1">
      <c r="A47" s="205" t="s">
        <v>24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5"/>
      <c r="DX47" s="205"/>
      <c r="DY47" s="205"/>
      <c r="DZ47" s="205"/>
      <c r="EA47" s="205"/>
      <c r="EB47" s="205"/>
      <c r="EC47" s="205"/>
      <c r="ED47" s="205"/>
      <c r="EE47" s="205"/>
      <c r="EF47" s="205"/>
      <c r="EG47" s="205"/>
      <c r="EH47" s="205"/>
      <c r="EI47" s="205"/>
      <c r="EJ47" s="205"/>
      <c r="EK47" s="205"/>
      <c r="EL47" s="205"/>
      <c r="EM47" s="205"/>
      <c r="EN47" s="205"/>
      <c r="EO47" s="205"/>
      <c r="EP47" s="205"/>
      <c r="EQ47" s="205"/>
      <c r="ER47" s="205"/>
      <c r="ES47" s="205"/>
      <c r="ET47" s="205"/>
      <c r="EU47" s="205"/>
      <c r="EV47" s="205"/>
      <c r="EW47" s="205"/>
      <c r="EX47" s="205"/>
      <c r="EY47" s="205"/>
      <c r="EZ47" s="205"/>
      <c r="FA47" s="205"/>
      <c r="FB47" s="205"/>
      <c r="FC47" s="58"/>
    </row>
    <row r="48" spans="1:159" ht="39.75" customHeight="1">
      <c r="A48" s="204" t="s">
        <v>183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</row>
    <row r="49" spans="1:144" ht="38.25" customHeight="1">
      <c r="A49" s="184" t="s">
        <v>185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</row>
    <row r="51" spans="1:144" ht="18.75">
      <c r="A51" s="189" t="s">
        <v>95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1"/>
      <c r="DE51" s="189" t="s">
        <v>28</v>
      </c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  <c r="DX51" s="190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0"/>
      <c r="EM51" s="190"/>
      <c r="EN51" s="191"/>
    </row>
    <row r="52" spans="1:144" ht="18.75">
      <c r="A52" s="39"/>
      <c r="B52" s="180" t="s">
        <v>100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1"/>
      <c r="DE52" s="201">
        <v>45187095.66</v>
      </c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3"/>
    </row>
    <row r="53" spans="1:144" ht="18.75">
      <c r="A53" s="40"/>
      <c r="B53" s="127" t="s">
        <v>96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8"/>
      <c r="DE53" s="64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6"/>
    </row>
    <row r="54" spans="1:144" ht="18.75">
      <c r="A54" s="41"/>
      <c r="B54" s="127" t="s">
        <v>30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  <c r="DE54" s="64">
        <v>24783427.29</v>
      </c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6"/>
    </row>
    <row r="55" spans="1:144" ht="18.75">
      <c r="A55" s="40"/>
      <c r="B55" s="127" t="s">
        <v>101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8"/>
      <c r="DE55" s="64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6"/>
    </row>
    <row r="56" spans="1:144" ht="18.75">
      <c r="A56" s="41"/>
      <c r="B56" s="127" t="s">
        <v>29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8"/>
      <c r="DE56" s="64">
        <v>5192946.29</v>
      </c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6"/>
    </row>
    <row r="57" spans="1:144" ht="18.75">
      <c r="A57" s="41"/>
      <c r="B57" s="127" t="s">
        <v>31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  <c r="DE57" s="64">
        <v>1195482.2</v>
      </c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6"/>
    </row>
    <row r="58" spans="1:144" ht="18.75">
      <c r="A58" s="42"/>
      <c r="B58" s="127" t="s">
        <v>101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8"/>
      <c r="DE58" s="64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6"/>
    </row>
    <row r="59" spans="1:144" ht="18.75">
      <c r="A59" s="41"/>
      <c r="B59" s="127" t="s">
        <v>32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8"/>
      <c r="DE59" s="64">
        <v>235107.96</v>
      </c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6"/>
    </row>
    <row r="60" spans="1:144" ht="18.75">
      <c r="A60" s="39"/>
      <c r="B60" s="180" t="s">
        <v>113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1"/>
      <c r="DE60" s="158">
        <f>DE62+DE67+DE68+DE69</f>
        <v>2049524.11</v>
      </c>
      <c r="DF60" s="159"/>
      <c r="DG60" s="159"/>
      <c r="DH60" s="159"/>
      <c r="DI60" s="159"/>
      <c r="DJ60" s="159"/>
      <c r="DK60" s="159"/>
      <c r="DL60" s="159"/>
      <c r="DM60" s="159"/>
      <c r="DN60" s="159"/>
      <c r="DO60" s="159"/>
      <c r="DP60" s="159"/>
      <c r="DQ60" s="159"/>
      <c r="DR60" s="159"/>
      <c r="DS60" s="159"/>
      <c r="DT60" s="159"/>
      <c r="DU60" s="159"/>
      <c r="DV60" s="159"/>
      <c r="DW60" s="159"/>
      <c r="DX60" s="159"/>
      <c r="DY60" s="159"/>
      <c r="DZ60" s="159"/>
      <c r="EA60" s="159"/>
      <c r="EB60" s="159"/>
      <c r="EC60" s="159"/>
      <c r="ED60" s="159"/>
      <c r="EE60" s="159"/>
      <c r="EF60" s="159"/>
      <c r="EG60" s="159"/>
      <c r="EH60" s="159"/>
      <c r="EI60" s="159"/>
      <c r="EJ60" s="159"/>
      <c r="EK60" s="159"/>
      <c r="EL60" s="159"/>
      <c r="EM60" s="159"/>
      <c r="EN60" s="160"/>
    </row>
    <row r="61" spans="1:144" ht="18.75">
      <c r="A61" s="40"/>
      <c r="B61" s="127" t="s">
        <v>96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8"/>
      <c r="DE61" s="64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6"/>
    </row>
    <row r="62" spans="1:144" ht="18.75">
      <c r="A62" s="43"/>
      <c r="B62" s="127" t="s">
        <v>33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8"/>
      <c r="DE62" s="64">
        <f>DE64+DE66</f>
        <v>2049524.11</v>
      </c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6"/>
    </row>
    <row r="63" spans="1:144" ht="18.75">
      <c r="A63" s="41"/>
      <c r="B63" s="127" t="s">
        <v>101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8"/>
      <c r="DE63" s="64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6"/>
    </row>
    <row r="64" spans="1:144" ht="18.75">
      <c r="A64" s="44"/>
      <c r="B64" s="127" t="s">
        <v>34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  <c r="DE64" s="64">
        <v>2049524.11</v>
      </c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6"/>
    </row>
    <row r="65" spans="1:144" ht="18.75">
      <c r="A65" s="41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8"/>
      <c r="DE65" s="64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6"/>
    </row>
    <row r="66" spans="1:144" ht="18.75">
      <c r="A66" s="41"/>
      <c r="B66" s="127" t="s">
        <v>35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  <c r="DE66" s="64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6"/>
    </row>
    <row r="67" spans="1:144" ht="18.75">
      <c r="A67" s="41"/>
      <c r="B67" s="127" t="s">
        <v>36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8"/>
      <c r="DE67" s="64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6"/>
    </row>
    <row r="68" spans="1:144" ht="18.75">
      <c r="A68" s="41"/>
      <c r="B68" s="127" t="s">
        <v>37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  <c r="DE68" s="64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6"/>
    </row>
    <row r="69" spans="1:144" ht="18.75">
      <c r="A69" s="41"/>
      <c r="B69" s="127" t="s">
        <v>38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8"/>
      <c r="DE69" s="64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6"/>
    </row>
    <row r="70" spans="1:144" ht="18.75">
      <c r="A70" s="39"/>
      <c r="B70" s="180" t="s">
        <v>114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1"/>
      <c r="DE70" s="158">
        <f>DE72+DE73</f>
        <v>193494.26</v>
      </c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60"/>
    </row>
    <row r="71" spans="1:144" ht="18.75">
      <c r="A71" s="45"/>
      <c r="B71" s="127" t="s">
        <v>96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8"/>
      <c r="DE71" s="64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6"/>
    </row>
    <row r="72" spans="1:144" ht="18.75">
      <c r="A72" s="41"/>
      <c r="B72" s="127" t="s">
        <v>39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  <c r="DE72" s="64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6"/>
    </row>
    <row r="73" spans="1:144" ht="18.75">
      <c r="A73" s="41"/>
      <c r="B73" s="127" t="s">
        <v>40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8"/>
      <c r="DE73" s="64">
        <v>193494.26</v>
      </c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6"/>
    </row>
    <row r="74" spans="1:144" ht="18.75">
      <c r="A74" s="44"/>
      <c r="B74" s="127" t="s">
        <v>101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  <c r="DE74" s="64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6"/>
    </row>
    <row r="75" spans="1:144" ht="18.75">
      <c r="A75" s="41"/>
      <c r="B75" s="127" t="s">
        <v>87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8"/>
      <c r="DE75" s="64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6"/>
    </row>
    <row r="76" spans="1:144" ht="17.25" customHeight="1">
      <c r="A76" s="2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</row>
    <row r="77" spans="1:159" ht="17.25" customHeight="1">
      <c r="A77" s="171" t="s">
        <v>1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1"/>
      <c r="DU77" s="171"/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1"/>
      <c r="EK77" s="171"/>
      <c r="EL77" s="171"/>
      <c r="EM77" s="171"/>
      <c r="EN77" s="171"/>
      <c r="EO77" s="171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</row>
    <row r="78" spans="1:78" ht="1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</row>
    <row r="79" spans="1:159" ht="18.75">
      <c r="A79" s="111" t="s">
        <v>95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3"/>
      <c r="AR79" s="111" t="s">
        <v>41</v>
      </c>
      <c r="AS79" s="112"/>
      <c r="AT79" s="112"/>
      <c r="AU79" s="112"/>
      <c r="AV79" s="112"/>
      <c r="AW79" s="112"/>
      <c r="AX79" s="112"/>
      <c r="AY79" s="112"/>
      <c r="AZ79" s="113"/>
      <c r="BA79" s="111" t="s">
        <v>42</v>
      </c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3"/>
      <c r="BT79" s="87" t="s">
        <v>176</v>
      </c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9"/>
    </row>
    <row r="80" spans="1:159" ht="14.25" customHeight="1">
      <c r="A80" s="114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6"/>
      <c r="AR80" s="114"/>
      <c r="AS80" s="115"/>
      <c r="AT80" s="115"/>
      <c r="AU80" s="115"/>
      <c r="AV80" s="115"/>
      <c r="AW80" s="115"/>
      <c r="AX80" s="115"/>
      <c r="AY80" s="115"/>
      <c r="AZ80" s="116"/>
      <c r="BA80" s="114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6"/>
      <c r="BT80" s="111" t="s">
        <v>43</v>
      </c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3"/>
      <c r="CG80" s="92" t="s">
        <v>101</v>
      </c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4"/>
    </row>
    <row r="81" spans="1:159" ht="129.75" customHeight="1">
      <c r="A81" s="114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6"/>
      <c r="AR81" s="114"/>
      <c r="AS81" s="115"/>
      <c r="AT81" s="115"/>
      <c r="AU81" s="115"/>
      <c r="AV81" s="115"/>
      <c r="AW81" s="115"/>
      <c r="AX81" s="115"/>
      <c r="AY81" s="115"/>
      <c r="AZ81" s="116"/>
      <c r="BA81" s="114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6"/>
      <c r="BT81" s="114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6"/>
      <c r="CG81" s="162" t="s">
        <v>44</v>
      </c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92" t="s">
        <v>175</v>
      </c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4"/>
      <c r="DD81" s="120" t="s">
        <v>45</v>
      </c>
      <c r="DE81" s="121"/>
      <c r="DF81" s="121"/>
      <c r="DG81" s="121"/>
      <c r="DH81" s="121"/>
      <c r="DI81" s="122"/>
      <c r="DJ81" s="120" t="s">
        <v>46</v>
      </c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2"/>
      <c r="DX81" s="92" t="s">
        <v>88</v>
      </c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4"/>
    </row>
    <row r="82" spans="1:159" ht="56.25">
      <c r="A82" s="117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9"/>
      <c r="AR82" s="117"/>
      <c r="AS82" s="118"/>
      <c r="AT82" s="118"/>
      <c r="AU82" s="118"/>
      <c r="AV82" s="118"/>
      <c r="AW82" s="118"/>
      <c r="AX82" s="118"/>
      <c r="AY82" s="118"/>
      <c r="AZ82" s="119"/>
      <c r="BA82" s="117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9"/>
      <c r="BT82" s="117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9"/>
      <c r="CG82" s="170" t="s">
        <v>173</v>
      </c>
      <c r="CH82" s="170"/>
      <c r="CI82" s="170"/>
      <c r="CJ82" s="170"/>
      <c r="CK82" s="170"/>
      <c r="CL82" s="170" t="s">
        <v>174</v>
      </c>
      <c r="CM82" s="170"/>
      <c r="CN82" s="170"/>
      <c r="CO82" s="170"/>
      <c r="CP82" s="170"/>
      <c r="CQ82" s="170"/>
      <c r="CR82" s="63" t="s">
        <v>23</v>
      </c>
      <c r="CS82" s="162" t="s">
        <v>173</v>
      </c>
      <c r="CT82" s="162"/>
      <c r="CU82" s="162"/>
      <c r="CV82" s="162"/>
      <c r="CW82" s="162"/>
      <c r="CX82" s="162"/>
      <c r="CY82" s="162"/>
      <c r="CZ82" s="162" t="s">
        <v>174</v>
      </c>
      <c r="DA82" s="162"/>
      <c r="DB82" s="162"/>
      <c r="DC82" s="162"/>
      <c r="DD82" s="123"/>
      <c r="DE82" s="124"/>
      <c r="DF82" s="124"/>
      <c r="DG82" s="124"/>
      <c r="DH82" s="124"/>
      <c r="DI82" s="125"/>
      <c r="DJ82" s="123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5"/>
      <c r="DX82" s="64" t="s">
        <v>43</v>
      </c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6"/>
      <c r="EN82" s="108" t="s">
        <v>47</v>
      </c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10"/>
    </row>
    <row r="83" spans="1:159" ht="15" customHeight="1">
      <c r="A83" s="92">
        <v>1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4"/>
      <c r="AR83" s="92">
        <v>2</v>
      </c>
      <c r="AS83" s="93"/>
      <c r="AT83" s="93"/>
      <c r="AU83" s="93"/>
      <c r="AV83" s="93"/>
      <c r="AW83" s="93"/>
      <c r="AX83" s="93"/>
      <c r="AY83" s="93"/>
      <c r="AZ83" s="94"/>
      <c r="BA83" s="92">
        <v>3</v>
      </c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4"/>
      <c r="BT83" s="92">
        <v>4</v>
      </c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4"/>
      <c r="CG83" s="162">
        <v>5</v>
      </c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93">
        <v>6</v>
      </c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4"/>
      <c r="DD83" s="92">
        <v>7</v>
      </c>
      <c r="DE83" s="93"/>
      <c r="DF83" s="93"/>
      <c r="DG83" s="93"/>
      <c r="DH83" s="93"/>
      <c r="DI83" s="94"/>
      <c r="DJ83" s="92">
        <v>8</v>
      </c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4"/>
      <c r="DX83" s="163">
        <v>9</v>
      </c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5"/>
      <c r="EN83" s="166">
        <v>10</v>
      </c>
      <c r="EO83" s="167"/>
      <c r="EP83" s="167"/>
      <c r="EQ83" s="167"/>
      <c r="ER83" s="167"/>
      <c r="ES83" s="167"/>
      <c r="ET83" s="167"/>
      <c r="EU83" s="167"/>
      <c r="EV83" s="167"/>
      <c r="EW83" s="167"/>
      <c r="EX83" s="167"/>
      <c r="EY83" s="167"/>
      <c r="EZ83" s="167"/>
      <c r="FA83" s="167"/>
      <c r="FB83" s="167"/>
      <c r="FC83" s="168"/>
    </row>
    <row r="84" spans="1:159" ht="21.75" customHeight="1">
      <c r="A84" s="169" t="s">
        <v>48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1"/>
      <c r="AR84" s="154" t="s">
        <v>139</v>
      </c>
      <c r="AS84" s="155"/>
      <c r="AT84" s="155"/>
      <c r="AU84" s="155"/>
      <c r="AV84" s="155"/>
      <c r="AW84" s="155"/>
      <c r="AX84" s="155"/>
      <c r="AY84" s="155"/>
      <c r="AZ84" s="156"/>
      <c r="BA84" s="154" t="s">
        <v>90</v>
      </c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6"/>
      <c r="BT84" s="157">
        <f>SUM(CG84:FC84)</f>
        <v>44174281.65</v>
      </c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>
        <f>CG87+CG88+CG89+CG90</f>
        <v>32138140.04</v>
      </c>
      <c r="CH84" s="157"/>
      <c r="CI84" s="157"/>
      <c r="CJ84" s="157"/>
      <c r="CK84" s="157"/>
      <c r="CL84" s="157">
        <f>CL87+CL88+CL89+CL90</f>
        <v>7079653.28</v>
      </c>
      <c r="CM84" s="157"/>
      <c r="CN84" s="157"/>
      <c r="CO84" s="157"/>
      <c r="CP84" s="157"/>
      <c r="CQ84" s="157"/>
      <c r="CR84" s="62">
        <f>CR87+CR88+CR89+CR90</f>
        <v>0</v>
      </c>
      <c r="CS84" s="158">
        <f>CS87+CS88+CS89+CS90</f>
        <v>967958.97</v>
      </c>
      <c r="CT84" s="159"/>
      <c r="CU84" s="159"/>
      <c r="CV84" s="159"/>
      <c r="CW84" s="159"/>
      <c r="CX84" s="159"/>
      <c r="CY84" s="160"/>
      <c r="CZ84" s="158">
        <f>CZ87+CZ88+CZ89+CZ90</f>
        <v>2199350.6799999997</v>
      </c>
      <c r="DA84" s="159"/>
      <c r="DB84" s="159"/>
      <c r="DC84" s="160"/>
      <c r="DD84" s="158">
        <f>DD87+DD89</f>
        <v>0</v>
      </c>
      <c r="DE84" s="159"/>
      <c r="DF84" s="159"/>
      <c r="DG84" s="159"/>
      <c r="DH84" s="159"/>
      <c r="DI84" s="160"/>
      <c r="DJ84" s="158">
        <f>DJ87</f>
        <v>0</v>
      </c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60"/>
      <c r="DX84" s="158">
        <f>DX87+DX88+DX90</f>
        <v>1789178.68</v>
      </c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60"/>
      <c r="EN84" s="158">
        <f>EN87+EN90</f>
        <v>0</v>
      </c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60"/>
    </row>
    <row r="85" spans="1:159" ht="39.75" customHeight="1">
      <c r="A85" s="85" t="s">
        <v>89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6"/>
    </row>
    <row r="86" spans="1:159" ht="21.75" customHeight="1">
      <c r="A86" s="49"/>
      <c r="B86" s="85" t="s">
        <v>101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6"/>
      <c r="AR86" s="82"/>
      <c r="AS86" s="83"/>
      <c r="AT86" s="83"/>
      <c r="AU86" s="83"/>
      <c r="AV86" s="83"/>
      <c r="AW86" s="83"/>
      <c r="AX86" s="83"/>
      <c r="AY86" s="83"/>
      <c r="AZ86" s="84"/>
      <c r="BA86" s="82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4"/>
      <c r="BT86" s="64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6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56"/>
      <c r="CS86" s="92"/>
      <c r="CT86" s="93"/>
      <c r="CU86" s="93"/>
      <c r="CV86" s="93"/>
      <c r="CW86" s="93"/>
      <c r="CX86" s="93"/>
      <c r="CY86" s="94"/>
      <c r="CZ86" s="92"/>
      <c r="DA86" s="93"/>
      <c r="DB86" s="93"/>
      <c r="DC86" s="94"/>
      <c r="DD86" s="64"/>
      <c r="DE86" s="65"/>
      <c r="DF86" s="65"/>
      <c r="DG86" s="65"/>
      <c r="DH86" s="65"/>
      <c r="DI86" s="66"/>
      <c r="DJ86" s="64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6"/>
      <c r="DX86" s="158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60"/>
      <c r="EN86" s="64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6"/>
    </row>
    <row r="87" spans="1:159" ht="44.25" customHeight="1">
      <c r="A87" s="49"/>
      <c r="B87" s="85" t="s">
        <v>49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6"/>
      <c r="AR87" s="142" t="s">
        <v>140</v>
      </c>
      <c r="AS87" s="143"/>
      <c r="AT87" s="143"/>
      <c r="AU87" s="143"/>
      <c r="AV87" s="143"/>
      <c r="AW87" s="143"/>
      <c r="AX87" s="143"/>
      <c r="AY87" s="143"/>
      <c r="AZ87" s="144"/>
      <c r="BA87" s="142" t="s">
        <v>53</v>
      </c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4"/>
      <c r="BT87" s="132">
        <f>CG87+CL87+CS87+CZ87+DD87+DJ87+DX87</f>
        <v>1172447.2</v>
      </c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4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57"/>
      <c r="CS87" s="138"/>
      <c r="CT87" s="139"/>
      <c r="CU87" s="139"/>
      <c r="CV87" s="139"/>
      <c r="CW87" s="139"/>
      <c r="CX87" s="139"/>
      <c r="CY87" s="140"/>
      <c r="CZ87" s="138"/>
      <c r="DA87" s="139"/>
      <c r="DB87" s="139"/>
      <c r="DC87" s="140"/>
      <c r="DD87" s="132"/>
      <c r="DE87" s="133"/>
      <c r="DF87" s="133"/>
      <c r="DG87" s="133"/>
      <c r="DH87" s="133"/>
      <c r="DI87" s="134"/>
      <c r="DJ87" s="132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4"/>
      <c r="DX87" s="132">
        <v>1172447.2</v>
      </c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4"/>
      <c r="EN87" s="132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4"/>
    </row>
    <row r="88" spans="1:159" ht="58.5" customHeight="1">
      <c r="A88" s="49"/>
      <c r="B88" s="85" t="s">
        <v>50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6"/>
      <c r="AR88" s="142" t="s">
        <v>141</v>
      </c>
      <c r="AS88" s="143"/>
      <c r="AT88" s="143"/>
      <c r="AU88" s="143"/>
      <c r="AV88" s="143"/>
      <c r="AW88" s="143"/>
      <c r="AX88" s="143"/>
      <c r="AY88" s="143"/>
      <c r="AZ88" s="144"/>
      <c r="BA88" s="142" t="s">
        <v>53</v>
      </c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4"/>
      <c r="BT88" s="132">
        <f>CG88+CL88+CS88+CZ88+DX88</f>
        <v>0</v>
      </c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4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57"/>
      <c r="CS88" s="138"/>
      <c r="CT88" s="139"/>
      <c r="CU88" s="139"/>
      <c r="CV88" s="139"/>
      <c r="CW88" s="139"/>
      <c r="CX88" s="139"/>
      <c r="CY88" s="140"/>
      <c r="CZ88" s="138"/>
      <c r="DA88" s="139"/>
      <c r="DB88" s="139"/>
      <c r="DC88" s="140"/>
      <c r="DD88" s="132" t="s">
        <v>90</v>
      </c>
      <c r="DE88" s="133"/>
      <c r="DF88" s="133"/>
      <c r="DG88" s="133"/>
      <c r="DH88" s="133"/>
      <c r="DI88" s="134"/>
      <c r="DJ88" s="132" t="s">
        <v>90</v>
      </c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4"/>
      <c r="DX88" s="145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7"/>
      <c r="EN88" s="132" t="s">
        <v>90</v>
      </c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4"/>
    </row>
    <row r="89" spans="1:159" ht="37.5" customHeight="1">
      <c r="A89" s="49"/>
      <c r="B89" s="85" t="s">
        <v>125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6"/>
      <c r="AR89" s="142" t="s">
        <v>142</v>
      </c>
      <c r="AS89" s="143"/>
      <c r="AT89" s="143"/>
      <c r="AU89" s="143"/>
      <c r="AV89" s="143"/>
      <c r="AW89" s="143"/>
      <c r="AX89" s="143"/>
      <c r="AY89" s="143"/>
      <c r="AZ89" s="144"/>
      <c r="BA89" s="142" t="s">
        <v>53</v>
      </c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4"/>
      <c r="BT89" s="132">
        <f>CG89+CL89+CS89+CZ89+DD89</f>
        <v>42385102.97</v>
      </c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4"/>
      <c r="CG89" s="141">
        <f>CG91</f>
        <v>32138140.04</v>
      </c>
      <c r="CH89" s="141"/>
      <c r="CI89" s="141"/>
      <c r="CJ89" s="141"/>
      <c r="CK89" s="141"/>
      <c r="CL89" s="141">
        <f>CL91</f>
        <v>7079653.28</v>
      </c>
      <c r="CM89" s="141"/>
      <c r="CN89" s="141"/>
      <c r="CO89" s="141"/>
      <c r="CP89" s="141"/>
      <c r="CQ89" s="141"/>
      <c r="CR89" s="60">
        <f>CR91</f>
        <v>0</v>
      </c>
      <c r="CS89" s="138">
        <f>CS91</f>
        <v>967958.97</v>
      </c>
      <c r="CT89" s="139"/>
      <c r="CU89" s="139"/>
      <c r="CV89" s="139"/>
      <c r="CW89" s="139"/>
      <c r="CX89" s="139"/>
      <c r="CY89" s="140"/>
      <c r="CZ89" s="138">
        <f>CZ91</f>
        <v>2199350.6799999997</v>
      </c>
      <c r="DA89" s="139"/>
      <c r="DB89" s="139"/>
      <c r="DC89" s="140"/>
      <c r="DD89" s="132"/>
      <c r="DE89" s="133"/>
      <c r="DF89" s="133"/>
      <c r="DG89" s="133"/>
      <c r="DH89" s="133"/>
      <c r="DI89" s="134"/>
      <c r="DJ89" s="132" t="s">
        <v>90</v>
      </c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4"/>
      <c r="DX89" s="132" t="s">
        <v>90</v>
      </c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4"/>
      <c r="EN89" s="132" t="s">
        <v>90</v>
      </c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4"/>
    </row>
    <row r="90" spans="1:159" ht="18.75" customHeight="1">
      <c r="A90" s="49"/>
      <c r="B90" s="85" t="s">
        <v>51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6"/>
      <c r="AR90" s="142" t="s">
        <v>143</v>
      </c>
      <c r="AS90" s="143"/>
      <c r="AT90" s="143"/>
      <c r="AU90" s="143"/>
      <c r="AV90" s="143"/>
      <c r="AW90" s="143"/>
      <c r="AX90" s="143"/>
      <c r="AY90" s="143"/>
      <c r="AZ90" s="144"/>
      <c r="BA90" s="142" t="s">
        <v>54</v>
      </c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4"/>
      <c r="BT90" s="132">
        <f>CG90+CL90+CS90+CZ90+DX90</f>
        <v>616731.48</v>
      </c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4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57"/>
      <c r="CS90" s="138"/>
      <c r="CT90" s="139"/>
      <c r="CU90" s="139"/>
      <c r="CV90" s="139"/>
      <c r="CW90" s="139"/>
      <c r="CX90" s="139"/>
      <c r="CY90" s="140"/>
      <c r="CZ90" s="138"/>
      <c r="DA90" s="139"/>
      <c r="DB90" s="139"/>
      <c r="DC90" s="140"/>
      <c r="DD90" s="132" t="s">
        <v>90</v>
      </c>
      <c r="DE90" s="133"/>
      <c r="DF90" s="133"/>
      <c r="DG90" s="133"/>
      <c r="DH90" s="133"/>
      <c r="DI90" s="134"/>
      <c r="DJ90" s="132" t="s">
        <v>90</v>
      </c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4"/>
      <c r="DX90" s="132">
        <v>616731.48</v>
      </c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4"/>
      <c r="EN90" s="132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4"/>
    </row>
    <row r="91" spans="1:159" ht="21.75" customHeight="1">
      <c r="A91" s="50"/>
      <c r="B91" s="130" t="s">
        <v>55</v>
      </c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1"/>
      <c r="AR91" s="135" t="s">
        <v>144</v>
      </c>
      <c r="AS91" s="136"/>
      <c r="AT91" s="136"/>
      <c r="AU91" s="136"/>
      <c r="AV91" s="136"/>
      <c r="AW91" s="136"/>
      <c r="AX91" s="136"/>
      <c r="AY91" s="136"/>
      <c r="AZ91" s="137"/>
      <c r="BA91" s="135" t="s">
        <v>90</v>
      </c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7"/>
      <c r="BT91" s="145">
        <f>SUM(CG91:FC91)</f>
        <v>44164602.78</v>
      </c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7"/>
      <c r="CG91" s="129">
        <f>CG93+CG97+CG103</f>
        <v>32138140.04</v>
      </c>
      <c r="CH91" s="129"/>
      <c r="CI91" s="129"/>
      <c r="CJ91" s="129"/>
      <c r="CK91" s="129"/>
      <c r="CL91" s="129">
        <f>CL93+CL97+CL103</f>
        <v>7079653.28</v>
      </c>
      <c r="CM91" s="129"/>
      <c r="CN91" s="129"/>
      <c r="CO91" s="129"/>
      <c r="CP91" s="129"/>
      <c r="CQ91" s="129"/>
      <c r="CR91" s="61">
        <f>CR93+CR97+CR103</f>
        <v>0</v>
      </c>
      <c r="CS91" s="148">
        <f>CS93+CS97+CS103</f>
        <v>967958.97</v>
      </c>
      <c r="CT91" s="149"/>
      <c r="CU91" s="149"/>
      <c r="CV91" s="149"/>
      <c r="CW91" s="149"/>
      <c r="CX91" s="149"/>
      <c r="CY91" s="150"/>
      <c r="CZ91" s="148">
        <f>CZ93+CZ97+CZ103</f>
        <v>2199350.6799999997</v>
      </c>
      <c r="DA91" s="149"/>
      <c r="DB91" s="149"/>
      <c r="DC91" s="150"/>
      <c r="DD91" s="145">
        <f>DD93+DD97+DD103</f>
        <v>0</v>
      </c>
      <c r="DE91" s="146"/>
      <c r="DF91" s="146"/>
      <c r="DG91" s="146"/>
      <c r="DH91" s="146"/>
      <c r="DI91" s="147"/>
      <c r="DJ91" s="145">
        <f>DJ93+DJ97+DJ103</f>
        <v>0</v>
      </c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7"/>
      <c r="DX91" s="145">
        <f>DX93+DX97+DX103</f>
        <v>1779499.8099999998</v>
      </c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6"/>
      <c r="EJ91" s="146"/>
      <c r="EK91" s="146"/>
      <c r="EL91" s="146"/>
      <c r="EM91" s="147"/>
      <c r="EN91" s="145">
        <f>EN93+EN97+EN103</f>
        <v>0</v>
      </c>
      <c r="EO91" s="146"/>
      <c r="EP91" s="146"/>
      <c r="EQ91" s="146"/>
      <c r="ER91" s="146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7"/>
    </row>
    <row r="92" spans="1:159" ht="18.75">
      <c r="A92" s="49"/>
      <c r="B92" s="85" t="s">
        <v>101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6"/>
      <c r="AR92" s="142"/>
      <c r="AS92" s="143"/>
      <c r="AT92" s="143"/>
      <c r="AU92" s="143"/>
      <c r="AV92" s="143"/>
      <c r="AW92" s="143"/>
      <c r="AX92" s="143"/>
      <c r="AY92" s="143"/>
      <c r="AZ92" s="144"/>
      <c r="BA92" s="142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4"/>
      <c r="BT92" s="132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4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60"/>
      <c r="CS92" s="151"/>
      <c r="CT92" s="152"/>
      <c r="CU92" s="152"/>
      <c r="CV92" s="152"/>
      <c r="CW92" s="152"/>
      <c r="CX92" s="152"/>
      <c r="CY92" s="153"/>
      <c r="CZ92" s="151"/>
      <c r="DA92" s="152"/>
      <c r="DB92" s="152"/>
      <c r="DC92" s="153"/>
      <c r="DD92" s="132"/>
      <c r="DE92" s="133"/>
      <c r="DF92" s="133"/>
      <c r="DG92" s="133"/>
      <c r="DH92" s="133"/>
      <c r="DI92" s="134"/>
      <c r="DJ92" s="132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4"/>
      <c r="DX92" s="145"/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6"/>
      <c r="EJ92" s="146"/>
      <c r="EK92" s="146"/>
      <c r="EL92" s="146"/>
      <c r="EM92" s="147"/>
      <c r="EN92" s="132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4"/>
    </row>
    <row r="93" spans="1:159" ht="23.25" customHeight="1">
      <c r="A93" s="49"/>
      <c r="B93" s="130" t="s">
        <v>56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1"/>
      <c r="AR93" s="135" t="s">
        <v>145</v>
      </c>
      <c r="AS93" s="136"/>
      <c r="AT93" s="136"/>
      <c r="AU93" s="136"/>
      <c r="AV93" s="136"/>
      <c r="AW93" s="136"/>
      <c r="AX93" s="136"/>
      <c r="AY93" s="136"/>
      <c r="AZ93" s="137"/>
      <c r="BA93" s="135" t="s">
        <v>52</v>
      </c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7"/>
      <c r="BT93" s="145">
        <f>BT95+BT96</f>
        <v>32658485.93</v>
      </c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7"/>
      <c r="CG93" s="129">
        <f>CG95+CG96</f>
        <v>29610534.689999998</v>
      </c>
      <c r="CH93" s="129"/>
      <c r="CI93" s="129"/>
      <c r="CJ93" s="129"/>
      <c r="CK93" s="129"/>
      <c r="CL93" s="129">
        <f>CL95+CL96</f>
        <v>2276204.58</v>
      </c>
      <c r="CM93" s="129"/>
      <c r="CN93" s="129"/>
      <c r="CO93" s="129"/>
      <c r="CP93" s="129"/>
      <c r="CQ93" s="129"/>
      <c r="CR93" s="61">
        <f>CR95+CR96</f>
        <v>0</v>
      </c>
      <c r="CS93" s="148">
        <f>CS95+CS96</f>
        <v>0</v>
      </c>
      <c r="CT93" s="149"/>
      <c r="CU93" s="149"/>
      <c r="CV93" s="149"/>
      <c r="CW93" s="149"/>
      <c r="CX93" s="149"/>
      <c r="CY93" s="150"/>
      <c r="CZ93" s="148">
        <f>CZ95+CZ96</f>
        <v>0</v>
      </c>
      <c r="DA93" s="149"/>
      <c r="DB93" s="149"/>
      <c r="DC93" s="150"/>
      <c r="DD93" s="145">
        <f>DD95+DD96</f>
        <v>0</v>
      </c>
      <c r="DE93" s="146"/>
      <c r="DF93" s="146"/>
      <c r="DG93" s="146"/>
      <c r="DH93" s="146"/>
      <c r="DI93" s="147"/>
      <c r="DJ93" s="145">
        <f>DJ95+DJ96</f>
        <v>0</v>
      </c>
      <c r="DK93" s="146"/>
      <c r="DL93" s="146"/>
      <c r="DM93" s="146"/>
      <c r="DN93" s="146"/>
      <c r="DO93" s="146"/>
      <c r="DP93" s="146"/>
      <c r="DQ93" s="146"/>
      <c r="DR93" s="146"/>
      <c r="DS93" s="146"/>
      <c r="DT93" s="146"/>
      <c r="DU93" s="146"/>
      <c r="DV93" s="146"/>
      <c r="DW93" s="147"/>
      <c r="DX93" s="145">
        <f>DX95+DX96</f>
        <v>771746.6599999999</v>
      </c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7"/>
      <c r="EN93" s="145">
        <f>EN95+EN96</f>
        <v>0</v>
      </c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7"/>
    </row>
    <row r="94" spans="1:159" ht="19.5" customHeight="1">
      <c r="A94" s="49"/>
      <c r="B94" s="85" t="s">
        <v>96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6"/>
      <c r="AR94" s="142"/>
      <c r="AS94" s="143"/>
      <c r="AT94" s="143"/>
      <c r="AU94" s="143"/>
      <c r="AV94" s="143"/>
      <c r="AW94" s="143"/>
      <c r="AX94" s="143"/>
      <c r="AY94" s="143"/>
      <c r="AZ94" s="144"/>
      <c r="BA94" s="142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4"/>
      <c r="BT94" s="132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4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60"/>
      <c r="CS94" s="138"/>
      <c r="CT94" s="139"/>
      <c r="CU94" s="139"/>
      <c r="CV94" s="139"/>
      <c r="CW94" s="139"/>
      <c r="CX94" s="139"/>
      <c r="CY94" s="140"/>
      <c r="CZ94" s="138"/>
      <c r="DA94" s="139"/>
      <c r="DB94" s="139"/>
      <c r="DC94" s="140"/>
      <c r="DD94" s="132"/>
      <c r="DE94" s="133"/>
      <c r="DF94" s="133"/>
      <c r="DG94" s="133"/>
      <c r="DH94" s="133"/>
      <c r="DI94" s="134"/>
      <c r="DJ94" s="132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4"/>
      <c r="DX94" s="132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4"/>
      <c r="EN94" s="132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4"/>
    </row>
    <row r="95" spans="1:159" ht="25.5" customHeight="1">
      <c r="A95" s="49"/>
      <c r="B95" s="85" t="s">
        <v>126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6"/>
      <c r="AR95" s="142" t="s">
        <v>146</v>
      </c>
      <c r="AS95" s="143"/>
      <c r="AT95" s="143"/>
      <c r="AU95" s="143"/>
      <c r="AV95" s="143"/>
      <c r="AW95" s="143"/>
      <c r="AX95" s="143"/>
      <c r="AY95" s="143"/>
      <c r="AZ95" s="144"/>
      <c r="BA95" s="142" t="s">
        <v>148</v>
      </c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4"/>
      <c r="BT95" s="132">
        <f>SUM(CG95:FC95)</f>
        <v>25119123.91</v>
      </c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4"/>
      <c r="CG95" s="141">
        <v>22776118.18</v>
      </c>
      <c r="CH95" s="141"/>
      <c r="CI95" s="141"/>
      <c r="CJ95" s="141"/>
      <c r="CK95" s="141"/>
      <c r="CL95" s="141">
        <f>1709187+157555.72-115911.08</f>
        <v>1750831.64</v>
      </c>
      <c r="CM95" s="141"/>
      <c r="CN95" s="141"/>
      <c r="CO95" s="141"/>
      <c r="CP95" s="141"/>
      <c r="CQ95" s="141"/>
      <c r="CR95" s="60"/>
      <c r="CS95" s="138"/>
      <c r="CT95" s="139"/>
      <c r="CU95" s="139"/>
      <c r="CV95" s="139"/>
      <c r="CW95" s="139"/>
      <c r="CX95" s="139"/>
      <c r="CY95" s="140"/>
      <c r="CZ95" s="138"/>
      <c r="DA95" s="139"/>
      <c r="DB95" s="139"/>
      <c r="DC95" s="140"/>
      <c r="DD95" s="132"/>
      <c r="DE95" s="133"/>
      <c r="DF95" s="133"/>
      <c r="DG95" s="133"/>
      <c r="DH95" s="133"/>
      <c r="DI95" s="134"/>
      <c r="DJ95" s="132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4"/>
      <c r="DX95" s="132">
        <v>592174.09</v>
      </c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4"/>
      <c r="EN95" s="132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4"/>
    </row>
    <row r="96" spans="1:159" ht="43.5" customHeight="1">
      <c r="A96" s="49"/>
      <c r="B96" s="85" t="s">
        <v>127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6"/>
      <c r="AR96" s="142" t="s">
        <v>147</v>
      </c>
      <c r="AS96" s="143"/>
      <c r="AT96" s="143"/>
      <c r="AU96" s="143"/>
      <c r="AV96" s="143"/>
      <c r="AW96" s="143"/>
      <c r="AX96" s="143"/>
      <c r="AY96" s="143"/>
      <c r="AZ96" s="144"/>
      <c r="BA96" s="142" t="s">
        <v>149</v>
      </c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4"/>
      <c r="BT96" s="132">
        <f>SUM(CG96:FC96)</f>
        <v>7539362.0200000005</v>
      </c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4"/>
      <c r="CG96" s="141">
        <v>6834416.51</v>
      </c>
      <c r="CH96" s="141"/>
      <c r="CI96" s="141"/>
      <c r="CJ96" s="141"/>
      <c r="CK96" s="141"/>
      <c r="CL96" s="141">
        <f>516011.87+16359.31-6998.24</f>
        <v>525372.9400000001</v>
      </c>
      <c r="CM96" s="141"/>
      <c r="CN96" s="141"/>
      <c r="CO96" s="141"/>
      <c r="CP96" s="141"/>
      <c r="CQ96" s="141"/>
      <c r="CR96" s="60"/>
      <c r="CS96" s="138"/>
      <c r="CT96" s="139"/>
      <c r="CU96" s="139"/>
      <c r="CV96" s="139"/>
      <c r="CW96" s="139"/>
      <c r="CX96" s="139"/>
      <c r="CY96" s="140"/>
      <c r="CZ96" s="138"/>
      <c r="DA96" s="139"/>
      <c r="DB96" s="139"/>
      <c r="DC96" s="140"/>
      <c r="DD96" s="132"/>
      <c r="DE96" s="133"/>
      <c r="DF96" s="133"/>
      <c r="DG96" s="133"/>
      <c r="DH96" s="133"/>
      <c r="DI96" s="134"/>
      <c r="DJ96" s="132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4"/>
      <c r="DX96" s="132">
        <v>179572.57</v>
      </c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4"/>
      <c r="EN96" s="132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4"/>
    </row>
    <row r="97" spans="1:159" ht="42.75" customHeight="1">
      <c r="A97" s="49"/>
      <c r="B97" s="130" t="s">
        <v>179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1"/>
      <c r="AR97" s="135" t="s">
        <v>75</v>
      </c>
      <c r="AS97" s="136"/>
      <c r="AT97" s="136"/>
      <c r="AU97" s="136"/>
      <c r="AV97" s="136"/>
      <c r="AW97" s="136"/>
      <c r="AX97" s="136"/>
      <c r="AY97" s="136"/>
      <c r="AZ97" s="137"/>
      <c r="BA97" s="135" t="s">
        <v>150</v>
      </c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7"/>
      <c r="BT97" s="145">
        <f>SUM(CG97:FC97)</f>
        <v>516445</v>
      </c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7"/>
      <c r="CG97" s="129">
        <f>CG99+CG100+CG101</f>
        <v>0</v>
      </c>
      <c r="CH97" s="129"/>
      <c r="CI97" s="129"/>
      <c r="CJ97" s="129"/>
      <c r="CK97" s="129"/>
      <c r="CL97" s="129">
        <f>CL99+CL100+CL101</f>
        <v>515260</v>
      </c>
      <c r="CM97" s="129"/>
      <c r="CN97" s="129"/>
      <c r="CO97" s="129"/>
      <c r="CP97" s="129"/>
      <c r="CQ97" s="129"/>
      <c r="CR97" s="61">
        <f>CR99+CR100+CR101</f>
        <v>0</v>
      </c>
      <c r="CS97" s="148">
        <f>CS99+CS100+CS101</f>
        <v>0</v>
      </c>
      <c r="CT97" s="149"/>
      <c r="CU97" s="149"/>
      <c r="CV97" s="149"/>
      <c r="CW97" s="149"/>
      <c r="CX97" s="149"/>
      <c r="CY97" s="150"/>
      <c r="CZ97" s="148">
        <f>CZ99+CZ100+CZ101</f>
        <v>0</v>
      </c>
      <c r="DA97" s="149"/>
      <c r="DB97" s="149"/>
      <c r="DC97" s="150"/>
      <c r="DD97" s="145">
        <f>DD99+DD100+DD101</f>
        <v>0</v>
      </c>
      <c r="DE97" s="146"/>
      <c r="DF97" s="146"/>
      <c r="DG97" s="146"/>
      <c r="DH97" s="146"/>
      <c r="DI97" s="147"/>
      <c r="DJ97" s="145">
        <f>DJ99+DJ100+DJ101</f>
        <v>0</v>
      </c>
      <c r="DK97" s="146"/>
      <c r="DL97" s="146"/>
      <c r="DM97" s="146"/>
      <c r="DN97" s="146"/>
      <c r="DO97" s="146"/>
      <c r="DP97" s="146"/>
      <c r="DQ97" s="146"/>
      <c r="DR97" s="146"/>
      <c r="DS97" s="146"/>
      <c r="DT97" s="146"/>
      <c r="DU97" s="146"/>
      <c r="DV97" s="146"/>
      <c r="DW97" s="147"/>
      <c r="DX97" s="145">
        <f>DX99+DX100+DX101+DX102</f>
        <v>1185</v>
      </c>
      <c r="DY97" s="146"/>
      <c r="DZ97" s="146"/>
      <c r="EA97" s="146"/>
      <c r="EB97" s="146"/>
      <c r="EC97" s="146"/>
      <c r="ED97" s="146"/>
      <c r="EE97" s="146"/>
      <c r="EF97" s="146"/>
      <c r="EG97" s="146"/>
      <c r="EH97" s="146"/>
      <c r="EI97" s="146"/>
      <c r="EJ97" s="146"/>
      <c r="EK97" s="146"/>
      <c r="EL97" s="146"/>
      <c r="EM97" s="147"/>
      <c r="EN97" s="145">
        <f>EN99+EN100+EN101</f>
        <v>0</v>
      </c>
      <c r="EO97" s="146"/>
      <c r="EP97" s="146"/>
      <c r="EQ97" s="146"/>
      <c r="ER97" s="146"/>
      <c r="ES97" s="146"/>
      <c r="ET97" s="146"/>
      <c r="EU97" s="146"/>
      <c r="EV97" s="146"/>
      <c r="EW97" s="146"/>
      <c r="EX97" s="146"/>
      <c r="EY97" s="146"/>
      <c r="EZ97" s="146"/>
      <c r="FA97" s="146"/>
      <c r="FB97" s="146"/>
      <c r="FC97" s="147"/>
    </row>
    <row r="98" spans="1:159" ht="20.25" customHeight="1">
      <c r="A98" s="49"/>
      <c r="B98" s="85" t="s">
        <v>96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6"/>
      <c r="AR98" s="142"/>
      <c r="AS98" s="143"/>
      <c r="AT98" s="143"/>
      <c r="AU98" s="143"/>
      <c r="AV98" s="143"/>
      <c r="AW98" s="143"/>
      <c r="AX98" s="143"/>
      <c r="AY98" s="143"/>
      <c r="AZ98" s="144"/>
      <c r="BA98" s="142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4"/>
      <c r="BT98" s="132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4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60"/>
      <c r="CS98" s="138"/>
      <c r="CT98" s="139"/>
      <c r="CU98" s="139"/>
      <c r="CV98" s="139"/>
      <c r="CW98" s="139"/>
      <c r="CX98" s="139"/>
      <c r="CY98" s="140"/>
      <c r="CZ98" s="138"/>
      <c r="DA98" s="139"/>
      <c r="DB98" s="139"/>
      <c r="DC98" s="140"/>
      <c r="DD98" s="132"/>
      <c r="DE98" s="133"/>
      <c r="DF98" s="133"/>
      <c r="DG98" s="133"/>
      <c r="DH98" s="133"/>
      <c r="DI98" s="134"/>
      <c r="DJ98" s="132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4"/>
      <c r="DX98" s="132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4"/>
      <c r="EN98" s="132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4"/>
    </row>
    <row r="99" spans="1:159" ht="57.75" customHeight="1">
      <c r="A99" s="49"/>
      <c r="B99" s="85" t="s">
        <v>157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6"/>
      <c r="AR99" s="142" t="s">
        <v>154</v>
      </c>
      <c r="AS99" s="143"/>
      <c r="AT99" s="143"/>
      <c r="AU99" s="143"/>
      <c r="AV99" s="143"/>
      <c r="AW99" s="143"/>
      <c r="AX99" s="143"/>
      <c r="AY99" s="143"/>
      <c r="AZ99" s="144"/>
      <c r="BA99" s="142" t="s">
        <v>151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2">
        <f>SUM(CG99:FC99)</f>
        <v>515260</v>
      </c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4"/>
      <c r="CG99" s="141"/>
      <c r="CH99" s="141"/>
      <c r="CI99" s="141"/>
      <c r="CJ99" s="141"/>
      <c r="CK99" s="141"/>
      <c r="CL99" s="141">
        <v>515260</v>
      </c>
      <c r="CM99" s="141"/>
      <c r="CN99" s="141"/>
      <c r="CO99" s="141"/>
      <c r="CP99" s="141"/>
      <c r="CQ99" s="141"/>
      <c r="CR99" s="60"/>
      <c r="CS99" s="138"/>
      <c r="CT99" s="139"/>
      <c r="CU99" s="139"/>
      <c r="CV99" s="139"/>
      <c r="CW99" s="139"/>
      <c r="CX99" s="139"/>
      <c r="CY99" s="140"/>
      <c r="CZ99" s="138"/>
      <c r="DA99" s="139"/>
      <c r="DB99" s="139"/>
      <c r="DC99" s="140"/>
      <c r="DD99" s="132"/>
      <c r="DE99" s="133"/>
      <c r="DF99" s="133"/>
      <c r="DG99" s="133"/>
      <c r="DH99" s="133"/>
      <c r="DI99" s="134"/>
      <c r="DJ99" s="132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4"/>
      <c r="DX99" s="132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4"/>
      <c r="EN99" s="132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4"/>
    </row>
    <row r="100" spans="1:159" ht="18.75">
      <c r="A100" s="49"/>
      <c r="B100" s="85" t="s">
        <v>158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6"/>
      <c r="AR100" s="142" t="s">
        <v>155</v>
      </c>
      <c r="AS100" s="143"/>
      <c r="AT100" s="143"/>
      <c r="AU100" s="143"/>
      <c r="AV100" s="143"/>
      <c r="AW100" s="143"/>
      <c r="AX100" s="143"/>
      <c r="AY100" s="143"/>
      <c r="AZ100" s="144"/>
      <c r="BA100" s="142" t="s">
        <v>152</v>
      </c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4"/>
      <c r="BT100" s="132">
        <f>SUM(CG100:FC100)</f>
        <v>0</v>
      </c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4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60"/>
      <c r="CS100" s="138"/>
      <c r="CT100" s="139"/>
      <c r="CU100" s="139"/>
      <c r="CV100" s="139"/>
      <c r="CW100" s="139"/>
      <c r="CX100" s="139"/>
      <c r="CY100" s="140"/>
      <c r="CZ100" s="138"/>
      <c r="DA100" s="139"/>
      <c r="DB100" s="139"/>
      <c r="DC100" s="140"/>
      <c r="DD100" s="132"/>
      <c r="DE100" s="133"/>
      <c r="DF100" s="133"/>
      <c r="DG100" s="133"/>
      <c r="DH100" s="133"/>
      <c r="DI100" s="134"/>
      <c r="DJ100" s="132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4"/>
      <c r="DX100" s="132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4"/>
      <c r="EN100" s="132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4"/>
    </row>
    <row r="101" spans="1:159" ht="25.5" customHeight="1">
      <c r="A101" s="49"/>
      <c r="B101" s="85" t="s">
        <v>160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6"/>
      <c r="AR101" s="142" t="s">
        <v>156</v>
      </c>
      <c r="AS101" s="143"/>
      <c r="AT101" s="143"/>
      <c r="AU101" s="143"/>
      <c r="AV101" s="143"/>
      <c r="AW101" s="143"/>
      <c r="AX101" s="143"/>
      <c r="AY101" s="143"/>
      <c r="AZ101" s="144"/>
      <c r="BA101" s="142" t="s">
        <v>153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2">
        <f>SUM(CG101:FC101)</f>
        <v>1185</v>
      </c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4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60"/>
      <c r="CS101" s="138"/>
      <c r="CT101" s="139"/>
      <c r="CU101" s="139"/>
      <c r="CV101" s="139"/>
      <c r="CW101" s="139"/>
      <c r="CX101" s="139"/>
      <c r="CY101" s="140"/>
      <c r="CZ101" s="138"/>
      <c r="DA101" s="139"/>
      <c r="DB101" s="139"/>
      <c r="DC101" s="140"/>
      <c r="DD101" s="132"/>
      <c r="DE101" s="133"/>
      <c r="DF101" s="133"/>
      <c r="DG101" s="133"/>
      <c r="DH101" s="133"/>
      <c r="DI101" s="134"/>
      <c r="DJ101" s="132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4"/>
      <c r="DX101" s="132">
        <v>1185</v>
      </c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4"/>
      <c r="EN101" s="132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4"/>
    </row>
    <row r="102" spans="1:159" ht="25.5" customHeight="1">
      <c r="A102" s="49"/>
      <c r="B102" s="85" t="s">
        <v>7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6"/>
      <c r="AR102" s="142" t="s">
        <v>161</v>
      </c>
      <c r="AS102" s="143"/>
      <c r="AT102" s="143"/>
      <c r="AU102" s="143"/>
      <c r="AV102" s="143"/>
      <c r="AW102" s="143"/>
      <c r="AX102" s="143"/>
      <c r="AY102" s="143"/>
      <c r="AZ102" s="144"/>
      <c r="BA102" s="142" t="s">
        <v>169</v>
      </c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4"/>
      <c r="BT102" s="132">
        <f>SUM(CG102:FC102)</f>
        <v>0</v>
      </c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4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60"/>
      <c r="CS102" s="138"/>
      <c r="CT102" s="139"/>
      <c r="CU102" s="139"/>
      <c r="CV102" s="139"/>
      <c r="CW102" s="139"/>
      <c r="CX102" s="139"/>
      <c r="CY102" s="140"/>
      <c r="CZ102" s="138"/>
      <c r="DA102" s="139"/>
      <c r="DB102" s="139"/>
      <c r="DC102" s="140"/>
      <c r="DD102" s="132"/>
      <c r="DE102" s="133"/>
      <c r="DF102" s="133"/>
      <c r="DG102" s="133"/>
      <c r="DH102" s="133"/>
      <c r="DI102" s="134"/>
      <c r="DJ102" s="132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4"/>
      <c r="DX102" s="132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4"/>
      <c r="EN102" s="132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4"/>
    </row>
    <row r="103" spans="1:159" ht="78" customHeight="1">
      <c r="A103" s="49"/>
      <c r="B103" s="130" t="s">
        <v>168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1"/>
      <c r="AR103" s="135" t="s">
        <v>161</v>
      </c>
      <c r="AS103" s="136"/>
      <c r="AT103" s="136"/>
      <c r="AU103" s="136"/>
      <c r="AV103" s="136"/>
      <c r="AW103" s="136"/>
      <c r="AX103" s="136"/>
      <c r="AY103" s="136"/>
      <c r="AZ103" s="137"/>
      <c r="BA103" s="135" t="s">
        <v>60</v>
      </c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7"/>
      <c r="BT103" s="145">
        <f>BT105+BT106+BT107+BT108+BT109+BT110+BT112+BT113</f>
        <v>10989671.85</v>
      </c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7"/>
      <c r="CG103" s="129">
        <f>CG105+CG106+CG107+CG108+CG109+CG110+CG112+CG113</f>
        <v>2527605.35</v>
      </c>
      <c r="CH103" s="129"/>
      <c r="CI103" s="129"/>
      <c r="CJ103" s="129"/>
      <c r="CK103" s="129"/>
      <c r="CL103" s="129">
        <f>CL105+CL106+CL107+CL108+CL109+CL110+CL112+CL113</f>
        <v>4288188.7</v>
      </c>
      <c r="CM103" s="129"/>
      <c r="CN103" s="129"/>
      <c r="CO103" s="129"/>
      <c r="CP103" s="129"/>
      <c r="CQ103" s="129"/>
      <c r="CR103" s="61">
        <f>CR105+CR106+CR107+CR108+CR109+CR110+CR112+CR113</f>
        <v>0</v>
      </c>
      <c r="CS103" s="148">
        <f>CS105+CS106+CS107+CS108+CS109+CS110+CS112+CS113</f>
        <v>967958.97</v>
      </c>
      <c r="CT103" s="149"/>
      <c r="CU103" s="149"/>
      <c r="CV103" s="149"/>
      <c r="CW103" s="149"/>
      <c r="CX103" s="149"/>
      <c r="CY103" s="150"/>
      <c r="CZ103" s="148">
        <f>CZ105+CZ106+CZ107+CZ108+CZ109+CZ110+CZ112+CZ113</f>
        <v>2199350.6799999997</v>
      </c>
      <c r="DA103" s="149"/>
      <c r="DB103" s="149"/>
      <c r="DC103" s="150"/>
      <c r="DD103" s="145">
        <f>DD105+DD106+DD107+DD108+DD109+DD110+DD112+DD113</f>
        <v>0</v>
      </c>
      <c r="DE103" s="146"/>
      <c r="DF103" s="146"/>
      <c r="DG103" s="146"/>
      <c r="DH103" s="146"/>
      <c r="DI103" s="147"/>
      <c r="DJ103" s="145">
        <f>DJ105+DJ106+DJ107+DJ108+DJ109+DJ110+DJ112+DJ113</f>
        <v>0</v>
      </c>
      <c r="DK103" s="146"/>
      <c r="DL103" s="146"/>
      <c r="DM103" s="146"/>
      <c r="DN103" s="146"/>
      <c r="DO103" s="146"/>
      <c r="DP103" s="146"/>
      <c r="DQ103" s="146"/>
      <c r="DR103" s="146"/>
      <c r="DS103" s="146"/>
      <c r="DT103" s="146"/>
      <c r="DU103" s="146"/>
      <c r="DV103" s="146"/>
      <c r="DW103" s="147"/>
      <c r="DX103" s="145">
        <f>DX105+DX106+DX107+DX108+DX109+DX110+DX112+DX113</f>
        <v>1006568.1499999999</v>
      </c>
      <c r="DY103" s="146"/>
      <c r="DZ103" s="146"/>
      <c r="EA103" s="146"/>
      <c r="EB103" s="146"/>
      <c r="EC103" s="146"/>
      <c r="ED103" s="146"/>
      <c r="EE103" s="146"/>
      <c r="EF103" s="146"/>
      <c r="EG103" s="146"/>
      <c r="EH103" s="146"/>
      <c r="EI103" s="146"/>
      <c r="EJ103" s="146"/>
      <c r="EK103" s="146"/>
      <c r="EL103" s="146"/>
      <c r="EM103" s="147"/>
      <c r="EN103" s="145">
        <f>EN105+EN106+EN107+EN108+EN109+EN110+EN112+EN113</f>
        <v>0</v>
      </c>
      <c r="EO103" s="146"/>
      <c r="EP103" s="146"/>
      <c r="EQ103" s="146"/>
      <c r="ER103" s="146"/>
      <c r="ES103" s="146"/>
      <c r="ET103" s="146"/>
      <c r="EU103" s="146"/>
      <c r="EV103" s="146"/>
      <c r="EW103" s="146"/>
      <c r="EX103" s="146"/>
      <c r="EY103" s="146"/>
      <c r="EZ103" s="146"/>
      <c r="FA103" s="146"/>
      <c r="FB103" s="146"/>
      <c r="FC103" s="147"/>
    </row>
    <row r="104" spans="1:159" ht="20.25" customHeight="1">
      <c r="A104" s="49"/>
      <c r="B104" s="85" t="s">
        <v>96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6"/>
      <c r="AR104" s="142"/>
      <c r="AS104" s="143"/>
      <c r="AT104" s="143"/>
      <c r="AU104" s="143"/>
      <c r="AV104" s="143"/>
      <c r="AW104" s="143"/>
      <c r="AX104" s="143"/>
      <c r="AY104" s="143"/>
      <c r="AZ104" s="144"/>
      <c r="BA104" s="142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4"/>
      <c r="BT104" s="132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4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57"/>
      <c r="CS104" s="138"/>
      <c r="CT104" s="139"/>
      <c r="CU104" s="139"/>
      <c r="CV104" s="139"/>
      <c r="CW104" s="139"/>
      <c r="CX104" s="139"/>
      <c r="CY104" s="140"/>
      <c r="CZ104" s="138"/>
      <c r="DA104" s="139"/>
      <c r="DB104" s="139"/>
      <c r="DC104" s="140"/>
      <c r="DD104" s="132"/>
      <c r="DE104" s="133"/>
      <c r="DF104" s="133"/>
      <c r="DG104" s="133"/>
      <c r="DH104" s="133"/>
      <c r="DI104" s="134"/>
      <c r="DJ104" s="132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4"/>
      <c r="DX104" s="132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4"/>
      <c r="EN104" s="132"/>
      <c r="EO104" s="133"/>
      <c r="EP104" s="133"/>
      <c r="EQ104" s="133"/>
      <c r="ER104" s="133"/>
      <c r="ES104" s="133"/>
      <c r="ET104" s="133"/>
      <c r="EU104" s="133"/>
      <c r="EV104" s="133"/>
      <c r="EW104" s="133"/>
      <c r="EX104" s="133"/>
      <c r="EY104" s="133"/>
      <c r="EZ104" s="133"/>
      <c r="FA104" s="133"/>
      <c r="FB104" s="133"/>
      <c r="FC104" s="134"/>
    </row>
    <row r="105" spans="1:159" ht="27" customHeight="1">
      <c r="A105" s="49"/>
      <c r="B105" s="85" t="s">
        <v>128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6"/>
      <c r="AR105" s="142" t="s">
        <v>162</v>
      </c>
      <c r="AS105" s="143"/>
      <c r="AT105" s="143"/>
      <c r="AU105" s="143"/>
      <c r="AV105" s="143"/>
      <c r="AW105" s="143"/>
      <c r="AX105" s="143"/>
      <c r="AY105" s="143"/>
      <c r="AZ105" s="144"/>
      <c r="BA105" s="142" t="s">
        <v>169</v>
      </c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4"/>
      <c r="BT105" s="132">
        <f aca="true" t="shared" si="0" ref="BT105:BT110">SUM(CG105:FC105)</f>
        <v>58432.93</v>
      </c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4"/>
      <c r="CG105" s="141">
        <f>54800+9800-6167.07</f>
        <v>58432.93</v>
      </c>
      <c r="CH105" s="141"/>
      <c r="CI105" s="141"/>
      <c r="CJ105" s="141"/>
      <c r="CK105" s="141"/>
      <c r="CL105" s="141"/>
      <c r="CM105" s="141"/>
      <c r="CN105" s="141"/>
      <c r="CO105" s="141"/>
      <c r="CP105" s="141"/>
      <c r="CQ105" s="141"/>
      <c r="CR105" s="57"/>
      <c r="CS105" s="138"/>
      <c r="CT105" s="139"/>
      <c r="CU105" s="139"/>
      <c r="CV105" s="139"/>
      <c r="CW105" s="139"/>
      <c r="CX105" s="139"/>
      <c r="CY105" s="140"/>
      <c r="CZ105" s="138"/>
      <c r="DA105" s="139"/>
      <c r="DB105" s="139"/>
      <c r="DC105" s="140"/>
      <c r="DD105" s="132"/>
      <c r="DE105" s="133"/>
      <c r="DF105" s="133"/>
      <c r="DG105" s="133"/>
      <c r="DH105" s="133"/>
      <c r="DI105" s="134"/>
      <c r="DJ105" s="132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4"/>
      <c r="DX105" s="132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3"/>
      <c r="EK105" s="133"/>
      <c r="EL105" s="133"/>
      <c r="EM105" s="134"/>
      <c r="EN105" s="132"/>
      <c r="EO105" s="133"/>
      <c r="EP105" s="133"/>
      <c r="EQ105" s="133"/>
      <c r="ER105" s="133"/>
      <c r="ES105" s="133"/>
      <c r="ET105" s="133"/>
      <c r="EU105" s="133"/>
      <c r="EV105" s="133"/>
      <c r="EW105" s="133"/>
      <c r="EX105" s="133"/>
      <c r="EY105" s="133"/>
      <c r="EZ105" s="133"/>
      <c r="FA105" s="133"/>
      <c r="FB105" s="133"/>
      <c r="FC105" s="134"/>
    </row>
    <row r="106" spans="1:159" ht="25.5" customHeight="1">
      <c r="A106" s="49"/>
      <c r="B106" s="85" t="s">
        <v>129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6"/>
      <c r="AR106" s="142" t="s">
        <v>163</v>
      </c>
      <c r="AS106" s="143"/>
      <c r="AT106" s="143"/>
      <c r="AU106" s="143"/>
      <c r="AV106" s="143"/>
      <c r="AW106" s="143"/>
      <c r="AX106" s="143"/>
      <c r="AY106" s="143"/>
      <c r="AZ106" s="144"/>
      <c r="BA106" s="142" t="s">
        <v>169</v>
      </c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4"/>
      <c r="BT106" s="132">
        <f t="shared" si="0"/>
        <v>2132403.1</v>
      </c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4"/>
      <c r="CG106" s="141">
        <v>26087.15</v>
      </c>
      <c r="CH106" s="141"/>
      <c r="CI106" s="141"/>
      <c r="CJ106" s="141"/>
      <c r="CK106" s="141"/>
      <c r="CL106" s="141">
        <f>1488416.6-97617.31-2382.69-23235.31+456247.44-35000-112480+432367.22</f>
        <v>2106315.95</v>
      </c>
      <c r="CM106" s="141"/>
      <c r="CN106" s="141"/>
      <c r="CO106" s="141"/>
      <c r="CP106" s="141"/>
      <c r="CQ106" s="141"/>
      <c r="CR106" s="57"/>
      <c r="CS106" s="138"/>
      <c r="CT106" s="139"/>
      <c r="CU106" s="139"/>
      <c r="CV106" s="139"/>
      <c r="CW106" s="139"/>
      <c r="CX106" s="139"/>
      <c r="CY106" s="140"/>
      <c r="CZ106" s="138"/>
      <c r="DA106" s="139"/>
      <c r="DB106" s="139"/>
      <c r="DC106" s="140"/>
      <c r="DD106" s="132"/>
      <c r="DE106" s="133"/>
      <c r="DF106" s="133"/>
      <c r="DG106" s="133"/>
      <c r="DH106" s="133"/>
      <c r="DI106" s="134"/>
      <c r="DJ106" s="132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4"/>
      <c r="DX106" s="132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4"/>
      <c r="EN106" s="132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4"/>
    </row>
    <row r="107" spans="1:159" ht="23.25" customHeight="1">
      <c r="A107" s="49"/>
      <c r="B107" s="85" t="s">
        <v>130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6"/>
      <c r="AR107" s="142" t="s">
        <v>164</v>
      </c>
      <c r="AS107" s="143"/>
      <c r="AT107" s="143"/>
      <c r="AU107" s="143"/>
      <c r="AV107" s="143"/>
      <c r="AW107" s="143"/>
      <c r="AX107" s="143"/>
      <c r="AY107" s="143"/>
      <c r="AZ107" s="144"/>
      <c r="BA107" s="142" t="s">
        <v>169</v>
      </c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4"/>
      <c r="BT107" s="132">
        <f t="shared" si="0"/>
        <v>927011.03</v>
      </c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4"/>
      <c r="CG107" s="141"/>
      <c r="CH107" s="141"/>
      <c r="CI107" s="141"/>
      <c r="CJ107" s="141"/>
      <c r="CK107" s="141"/>
      <c r="CL107" s="141">
        <f>775040.01-52638.74+151869.88</f>
        <v>874271.15</v>
      </c>
      <c r="CM107" s="141"/>
      <c r="CN107" s="141"/>
      <c r="CO107" s="141"/>
      <c r="CP107" s="141"/>
      <c r="CQ107" s="141"/>
      <c r="CR107" s="57"/>
      <c r="CS107" s="138"/>
      <c r="CT107" s="139"/>
      <c r="CU107" s="139"/>
      <c r="CV107" s="139"/>
      <c r="CW107" s="139"/>
      <c r="CX107" s="139"/>
      <c r="CY107" s="140"/>
      <c r="CZ107" s="138"/>
      <c r="DA107" s="139"/>
      <c r="DB107" s="139"/>
      <c r="DC107" s="140"/>
      <c r="DD107" s="132"/>
      <c r="DE107" s="133"/>
      <c r="DF107" s="133"/>
      <c r="DG107" s="133"/>
      <c r="DH107" s="133"/>
      <c r="DI107" s="134"/>
      <c r="DJ107" s="132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4"/>
      <c r="DX107" s="132">
        <v>52739.88</v>
      </c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4"/>
      <c r="EN107" s="132"/>
      <c r="EO107" s="133"/>
      <c r="EP107" s="133"/>
      <c r="EQ107" s="133"/>
      <c r="ER107" s="133"/>
      <c r="ES107" s="133"/>
      <c r="ET107" s="133"/>
      <c r="EU107" s="133"/>
      <c r="EV107" s="133"/>
      <c r="EW107" s="133"/>
      <c r="EX107" s="133"/>
      <c r="EY107" s="133"/>
      <c r="EZ107" s="133"/>
      <c r="FA107" s="133"/>
      <c r="FB107" s="133"/>
      <c r="FC107" s="134"/>
    </row>
    <row r="108" spans="1:159" ht="44.25" customHeight="1">
      <c r="A108" s="49"/>
      <c r="B108" s="85" t="s">
        <v>131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6"/>
      <c r="AR108" s="142" t="s">
        <v>165</v>
      </c>
      <c r="AS108" s="143"/>
      <c r="AT108" s="143"/>
      <c r="AU108" s="143"/>
      <c r="AV108" s="143"/>
      <c r="AW108" s="143"/>
      <c r="AX108" s="143"/>
      <c r="AY108" s="143"/>
      <c r="AZ108" s="144"/>
      <c r="BA108" s="142" t="s">
        <v>169</v>
      </c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4"/>
      <c r="BT108" s="132">
        <f t="shared" si="0"/>
        <v>0</v>
      </c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4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57"/>
      <c r="CS108" s="138"/>
      <c r="CT108" s="139"/>
      <c r="CU108" s="139"/>
      <c r="CV108" s="139"/>
      <c r="CW108" s="139"/>
      <c r="CX108" s="139"/>
      <c r="CY108" s="140"/>
      <c r="CZ108" s="138"/>
      <c r="DA108" s="139"/>
      <c r="DB108" s="139"/>
      <c r="DC108" s="140"/>
      <c r="DD108" s="132"/>
      <c r="DE108" s="133"/>
      <c r="DF108" s="133"/>
      <c r="DG108" s="133"/>
      <c r="DH108" s="133"/>
      <c r="DI108" s="134"/>
      <c r="DJ108" s="132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4"/>
      <c r="DX108" s="175"/>
      <c r="DY108" s="176"/>
      <c r="DZ108" s="176"/>
      <c r="EA108" s="176"/>
      <c r="EB108" s="176"/>
      <c r="EC108" s="176"/>
      <c r="ED108" s="176"/>
      <c r="EE108" s="176"/>
      <c r="EF108" s="176"/>
      <c r="EG108" s="176"/>
      <c r="EH108" s="176"/>
      <c r="EI108" s="176"/>
      <c r="EJ108" s="176"/>
      <c r="EK108" s="176"/>
      <c r="EL108" s="176"/>
      <c r="EM108" s="177"/>
      <c r="EN108" s="132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134"/>
    </row>
    <row r="109" spans="1:159" ht="44.25" customHeight="1">
      <c r="A109" s="49"/>
      <c r="B109" s="85" t="s">
        <v>132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6"/>
      <c r="AR109" s="142" t="s">
        <v>166</v>
      </c>
      <c r="AS109" s="143"/>
      <c r="AT109" s="143"/>
      <c r="AU109" s="143"/>
      <c r="AV109" s="143"/>
      <c r="AW109" s="143"/>
      <c r="AX109" s="143"/>
      <c r="AY109" s="143"/>
      <c r="AZ109" s="144"/>
      <c r="BA109" s="142" t="s">
        <v>169</v>
      </c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4"/>
      <c r="BT109" s="132">
        <f t="shared" si="0"/>
        <v>2087488.43</v>
      </c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4"/>
      <c r="CG109" s="141"/>
      <c r="CH109" s="141"/>
      <c r="CI109" s="141"/>
      <c r="CJ109" s="141"/>
      <c r="CK109" s="141"/>
      <c r="CL109" s="141">
        <f>1119266+4765.38</f>
        <v>1124031.38</v>
      </c>
      <c r="CM109" s="141"/>
      <c r="CN109" s="141"/>
      <c r="CO109" s="141"/>
      <c r="CP109" s="141"/>
      <c r="CQ109" s="141"/>
      <c r="CR109" s="57"/>
      <c r="CS109" s="138">
        <f>1699200-731800-131000-42500</f>
        <v>793900</v>
      </c>
      <c r="CT109" s="139"/>
      <c r="CU109" s="139"/>
      <c r="CV109" s="139"/>
      <c r="CW109" s="139"/>
      <c r="CX109" s="139"/>
      <c r="CY109" s="140"/>
      <c r="CZ109" s="172">
        <f>137700-59300-12000-2037.43</f>
        <v>64362.57</v>
      </c>
      <c r="DA109" s="173"/>
      <c r="DB109" s="173"/>
      <c r="DC109" s="174"/>
      <c r="DD109" s="132"/>
      <c r="DE109" s="133"/>
      <c r="DF109" s="133"/>
      <c r="DG109" s="133"/>
      <c r="DH109" s="133"/>
      <c r="DI109" s="134"/>
      <c r="DJ109" s="132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4"/>
      <c r="DX109" s="132">
        <v>105194.48</v>
      </c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4"/>
      <c r="EN109" s="132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3"/>
      <c r="EZ109" s="133"/>
      <c r="FA109" s="133"/>
      <c r="FB109" s="133"/>
      <c r="FC109" s="134"/>
    </row>
    <row r="110" spans="1:159" ht="26.25" customHeight="1">
      <c r="A110" s="49"/>
      <c r="B110" s="85" t="s">
        <v>133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6"/>
      <c r="AR110" s="142" t="s">
        <v>76</v>
      </c>
      <c r="AS110" s="143"/>
      <c r="AT110" s="143"/>
      <c r="AU110" s="143"/>
      <c r="AV110" s="143"/>
      <c r="AW110" s="143"/>
      <c r="AX110" s="143"/>
      <c r="AY110" s="143"/>
      <c r="AZ110" s="144"/>
      <c r="BA110" s="142" t="s">
        <v>169</v>
      </c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4"/>
      <c r="BT110" s="132">
        <f t="shared" si="0"/>
        <v>2955145.04</v>
      </c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4"/>
      <c r="CG110" s="141">
        <v>1375582.05</v>
      </c>
      <c r="CH110" s="141"/>
      <c r="CI110" s="141"/>
      <c r="CJ110" s="141"/>
      <c r="CK110" s="141"/>
      <c r="CL110" s="141">
        <f>98998.79+12971.17+5300-59108.17+64640+35000+25768.43</f>
        <v>183570.21999999997</v>
      </c>
      <c r="CM110" s="141"/>
      <c r="CN110" s="141"/>
      <c r="CO110" s="141"/>
      <c r="CP110" s="141"/>
      <c r="CQ110" s="141"/>
      <c r="CR110" s="57"/>
      <c r="CS110" s="138">
        <f>71852.97+102206</f>
        <v>174058.97</v>
      </c>
      <c r="CT110" s="139"/>
      <c r="CU110" s="139"/>
      <c r="CV110" s="139"/>
      <c r="CW110" s="139"/>
      <c r="CX110" s="139"/>
      <c r="CY110" s="140"/>
      <c r="CZ110" s="138">
        <f>167000+154330.6+81755.12+80314+5866.39</f>
        <v>489266.11</v>
      </c>
      <c r="DA110" s="139"/>
      <c r="DB110" s="139"/>
      <c r="DC110" s="140"/>
      <c r="DD110" s="132"/>
      <c r="DE110" s="133"/>
      <c r="DF110" s="133"/>
      <c r="DG110" s="133"/>
      <c r="DH110" s="133"/>
      <c r="DI110" s="134"/>
      <c r="DJ110" s="132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4"/>
      <c r="DX110" s="132">
        <v>732667.69</v>
      </c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4"/>
      <c r="EN110" s="132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4"/>
    </row>
    <row r="111" spans="1:159" ht="26.25" customHeight="1">
      <c r="A111" s="49"/>
      <c r="B111" s="85" t="s">
        <v>184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6"/>
      <c r="AR111" s="142" t="s">
        <v>76</v>
      </c>
      <c r="AS111" s="143"/>
      <c r="AT111" s="143"/>
      <c r="AU111" s="143"/>
      <c r="AV111" s="143"/>
      <c r="AW111" s="143"/>
      <c r="AX111" s="143"/>
      <c r="AY111" s="143"/>
      <c r="AZ111" s="144"/>
      <c r="BA111" s="142" t="s">
        <v>169</v>
      </c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4"/>
      <c r="BT111" s="132">
        <f>SUM(CG111:FC111)</f>
        <v>0</v>
      </c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4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57"/>
      <c r="CS111" s="138"/>
      <c r="CT111" s="139"/>
      <c r="CU111" s="139"/>
      <c r="CV111" s="139"/>
      <c r="CW111" s="139"/>
      <c r="CX111" s="139"/>
      <c r="CY111" s="140"/>
      <c r="CZ111" s="138"/>
      <c r="DA111" s="139"/>
      <c r="DB111" s="139"/>
      <c r="DC111" s="140"/>
      <c r="DD111" s="132"/>
      <c r="DE111" s="133"/>
      <c r="DF111" s="133"/>
      <c r="DG111" s="133"/>
      <c r="DH111" s="133"/>
      <c r="DI111" s="134"/>
      <c r="DJ111" s="132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4"/>
      <c r="DX111" s="132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4"/>
      <c r="EN111" s="132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4"/>
    </row>
    <row r="112" spans="1:159" ht="36.75" customHeight="1">
      <c r="A112" s="49"/>
      <c r="B112" s="85" t="s">
        <v>134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6"/>
      <c r="AR112" s="142" t="s">
        <v>167</v>
      </c>
      <c r="AS112" s="143"/>
      <c r="AT112" s="143"/>
      <c r="AU112" s="143"/>
      <c r="AV112" s="143"/>
      <c r="AW112" s="143"/>
      <c r="AX112" s="143"/>
      <c r="AY112" s="143"/>
      <c r="AZ112" s="144"/>
      <c r="BA112" s="142" t="s">
        <v>169</v>
      </c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4"/>
      <c r="BT112" s="132">
        <f>SUM(CG112:FC112)</f>
        <v>2019754.22</v>
      </c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4"/>
      <c r="CG112" s="141">
        <v>809058.22</v>
      </c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57"/>
      <c r="CS112" s="138"/>
      <c r="CT112" s="139"/>
      <c r="CU112" s="139"/>
      <c r="CV112" s="139"/>
      <c r="CW112" s="139"/>
      <c r="CX112" s="139"/>
      <c r="CY112" s="140"/>
      <c r="CZ112" s="138">
        <v>1210696</v>
      </c>
      <c r="DA112" s="139"/>
      <c r="DB112" s="139"/>
      <c r="DC112" s="140"/>
      <c r="DD112" s="132"/>
      <c r="DE112" s="133"/>
      <c r="DF112" s="133"/>
      <c r="DG112" s="133"/>
      <c r="DH112" s="133"/>
      <c r="DI112" s="134"/>
      <c r="DJ112" s="132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4"/>
      <c r="DX112" s="132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4"/>
      <c r="EN112" s="132"/>
      <c r="EO112" s="133"/>
      <c r="EP112" s="133"/>
      <c r="EQ112" s="133"/>
      <c r="ER112" s="133"/>
      <c r="ES112" s="133"/>
      <c r="ET112" s="133"/>
      <c r="EU112" s="133"/>
      <c r="EV112" s="133"/>
      <c r="EW112" s="133"/>
      <c r="EX112" s="133"/>
      <c r="EY112" s="133"/>
      <c r="EZ112" s="133"/>
      <c r="FA112" s="133"/>
      <c r="FB112" s="133"/>
      <c r="FC112" s="134"/>
    </row>
    <row r="113" spans="1:159" ht="43.5" customHeight="1">
      <c r="A113" s="49"/>
      <c r="B113" s="85" t="s">
        <v>135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6"/>
      <c r="AR113" s="142" t="s">
        <v>170</v>
      </c>
      <c r="AS113" s="143"/>
      <c r="AT113" s="143"/>
      <c r="AU113" s="143"/>
      <c r="AV113" s="143"/>
      <c r="AW113" s="143"/>
      <c r="AX113" s="143"/>
      <c r="AY113" s="143"/>
      <c r="AZ113" s="144"/>
      <c r="BA113" s="142" t="s">
        <v>169</v>
      </c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4"/>
      <c r="BT113" s="132">
        <f>SUM(CG113:FC113)</f>
        <v>809437.1</v>
      </c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4"/>
      <c r="CG113" s="141">
        <v>258445</v>
      </c>
      <c r="CH113" s="141"/>
      <c r="CI113" s="141"/>
      <c r="CJ113" s="141"/>
      <c r="CK113" s="141"/>
      <c r="CL113" s="141"/>
      <c r="CM113" s="141"/>
      <c r="CN113" s="141"/>
      <c r="CO113" s="141"/>
      <c r="CP113" s="141"/>
      <c r="CQ113" s="141"/>
      <c r="CR113" s="57"/>
      <c r="CS113" s="138"/>
      <c r="CT113" s="139"/>
      <c r="CU113" s="139"/>
      <c r="CV113" s="139"/>
      <c r="CW113" s="139"/>
      <c r="CX113" s="139"/>
      <c r="CY113" s="140"/>
      <c r="CZ113" s="138">
        <f>200000+235026</f>
        <v>435026</v>
      </c>
      <c r="DA113" s="139"/>
      <c r="DB113" s="139"/>
      <c r="DC113" s="140"/>
      <c r="DD113" s="132"/>
      <c r="DE113" s="133"/>
      <c r="DF113" s="133"/>
      <c r="DG113" s="133"/>
      <c r="DH113" s="133"/>
      <c r="DI113" s="134"/>
      <c r="DJ113" s="132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4"/>
      <c r="DX113" s="132">
        <v>115966.1</v>
      </c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3"/>
      <c r="EM113" s="134"/>
      <c r="EN113" s="132"/>
      <c r="EO113" s="133"/>
      <c r="EP113" s="133"/>
      <c r="EQ113" s="133"/>
      <c r="ER113" s="133"/>
      <c r="ES113" s="133"/>
      <c r="ET113" s="133"/>
      <c r="EU113" s="133"/>
      <c r="EV113" s="133"/>
      <c r="EW113" s="133"/>
      <c r="EX113" s="133"/>
      <c r="EY113" s="133"/>
      <c r="EZ113" s="133"/>
      <c r="FA113" s="133"/>
      <c r="FB113" s="133"/>
      <c r="FC113" s="134"/>
    </row>
    <row r="114" spans="1:159" ht="42.75" customHeight="1">
      <c r="A114" s="49"/>
      <c r="B114" s="130" t="s">
        <v>58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1"/>
      <c r="AR114" s="135" t="s">
        <v>171</v>
      </c>
      <c r="AS114" s="136"/>
      <c r="AT114" s="136"/>
      <c r="AU114" s="136"/>
      <c r="AV114" s="136"/>
      <c r="AW114" s="136"/>
      <c r="AX114" s="136"/>
      <c r="AY114" s="136"/>
      <c r="AZ114" s="137"/>
      <c r="BA114" s="142" t="s">
        <v>90</v>
      </c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4"/>
      <c r="BT114" s="132">
        <f>SUM(CG114:FC114)</f>
        <v>65346.72</v>
      </c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4"/>
      <c r="CG114" s="129">
        <v>0</v>
      </c>
      <c r="CH114" s="129"/>
      <c r="CI114" s="129"/>
      <c r="CJ114" s="129"/>
      <c r="CK114" s="129"/>
      <c r="CL114" s="129">
        <v>0</v>
      </c>
      <c r="CM114" s="129"/>
      <c r="CN114" s="129"/>
      <c r="CO114" s="129"/>
      <c r="CP114" s="129"/>
      <c r="CQ114" s="129"/>
      <c r="CR114" s="57"/>
      <c r="CS114" s="138">
        <v>0</v>
      </c>
      <c r="CT114" s="139"/>
      <c r="CU114" s="139"/>
      <c r="CV114" s="139"/>
      <c r="CW114" s="139"/>
      <c r="CX114" s="139"/>
      <c r="CY114" s="140"/>
      <c r="CZ114" s="138">
        <v>0</v>
      </c>
      <c r="DA114" s="139"/>
      <c r="DB114" s="139"/>
      <c r="DC114" s="140"/>
      <c r="DD114" s="132">
        <v>0</v>
      </c>
      <c r="DE114" s="133"/>
      <c r="DF114" s="133"/>
      <c r="DG114" s="133"/>
      <c r="DH114" s="133"/>
      <c r="DI114" s="134"/>
      <c r="DJ114" s="132">
        <v>0</v>
      </c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4"/>
      <c r="DX114" s="132">
        <v>65346.72</v>
      </c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4"/>
      <c r="EN114" s="132">
        <v>0</v>
      </c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4"/>
    </row>
    <row r="115" spans="1:159" ht="40.5" customHeight="1">
      <c r="A115" s="49"/>
      <c r="B115" s="130" t="s">
        <v>59</v>
      </c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1"/>
      <c r="AR115" s="135" t="s">
        <v>172</v>
      </c>
      <c r="AS115" s="136"/>
      <c r="AT115" s="136"/>
      <c r="AU115" s="136"/>
      <c r="AV115" s="136"/>
      <c r="AW115" s="136"/>
      <c r="AX115" s="136"/>
      <c r="AY115" s="136"/>
      <c r="AZ115" s="137"/>
      <c r="BA115" s="142" t="s">
        <v>90</v>
      </c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4"/>
      <c r="BT115" s="132">
        <f>SUM(CG115:FC115)</f>
        <v>75025.59</v>
      </c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4"/>
      <c r="CG115" s="129">
        <v>0</v>
      </c>
      <c r="CH115" s="129"/>
      <c r="CI115" s="129"/>
      <c r="CJ115" s="129"/>
      <c r="CK115" s="129"/>
      <c r="CL115" s="129">
        <v>0</v>
      </c>
      <c r="CM115" s="129"/>
      <c r="CN115" s="129"/>
      <c r="CO115" s="129"/>
      <c r="CP115" s="129"/>
      <c r="CQ115" s="129"/>
      <c r="CR115" s="57">
        <v>0</v>
      </c>
      <c r="CS115" s="138">
        <v>0</v>
      </c>
      <c r="CT115" s="139"/>
      <c r="CU115" s="139"/>
      <c r="CV115" s="139"/>
      <c r="CW115" s="139"/>
      <c r="CX115" s="139"/>
      <c r="CY115" s="140"/>
      <c r="CZ115" s="138">
        <v>0</v>
      </c>
      <c r="DA115" s="139"/>
      <c r="DB115" s="139"/>
      <c r="DC115" s="140"/>
      <c r="DD115" s="132">
        <v>0</v>
      </c>
      <c r="DE115" s="133"/>
      <c r="DF115" s="133"/>
      <c r="DG115" s="133"/>
      <c r="DH115" s="133"/>
      <c r="DI115" s="134"/>
      <c r="DJ115" s="132">
        <v>0</v>
      </c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4"/>
      <c r="DX115" s="132">
        <v>75025.59</v>
      </c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4"/>
      <c r="EN115" s="132">
        <v>0</v>
      </c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4"/>
    </row>
    <row r="116" spans="1:159" ht="25.5" customHeight="1">
      <c r="A116" s="171" t="s">
        <v>2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H116" s="171"/>
      <c r="EI116" s="171"/>
      <c r="EJ116" s="171"/>
      <c r="EK116" s="171"/>
      <c r="EL116" s="171"/>
      <c r="EM116" s="171"/>
      <c r="EN116" s="171"/>
      <c r="EO116" s="171"/>
      <c r="EP116" s="171"/>
      <c r="EQ116" s="171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</row>
    <row r="117" spans="1:78" ht="1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</row>
    <row r="118" spans="1:159" ht="18.75">
      <c r="A118" s="111" t="s">
        <v>95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3"/>
      <c r="AR118" s="111" t="s">
        <v>41</v>
      </c>
      <c r="AS118" s="112"/>
      <c r="AT118" s="112"/>
      <c r="AU118" s="112"/>
      <c r="AV118" s="112"/>
      <c r="AW118" s="112"/>
      <c r="AX118" s="112"/>
      <c r="AY118" s="112"/>
      <c r="AZ118" s="113"/>
      <c r="BA118" s="111" t="s">
        <v>42</v>
      </c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3"/>
      <c r="BT118" s="87" t="s">
        <v>176</v>
      </c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9"/>
    </row>
    <row r="119" spans="1:159" ht="14.25" customHeight="1">
      <c r="A119" s="114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6"/>
      <c r="AR119" s="114"/>
      <c r="AS119" s="115"/>
      <c r="AT119" s="115"/>
      <c r="AU119" s="115"/>
      <c r="AV119" s="115"/>
      <c r="AW119" s="115"/>
      <c r="AX119" s="115"/>
      <c r="AY119" s="115"/>
      <c r="AZ119" s="116"/>
      <c r="BA119" s="114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6"/>
      <c r="BT119" s="111" t="s">
        <v>43</v>
      </c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3"/>
      <c r="CG119" s="92" t="s">
        <v>101</v>
      </c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4"/>
    </row>
    <row r="120" spans="1:159" ht="123.75" customHeight="1">
      <c r="A120" s="114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6"/>
      <c r="AR120" s="114"/>
      <c r="AS120" s="115"/>
      <c r="AT120" s="115"/>
      <c r="AU120" s="115"/>
      <c r="AV120" s="115"/>
      <c r="AW120" s="115"/>
      <c r="AX120" s="115"/>
      <c r="AY120" s="115"/>
      <c r="AZ120" s="116"/>
      <c r="BA120" s="114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6"/>
      <c r="BT120" s="114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6"/>
      <c r="CG120" s="162" t="s">
        <v>44</v>
      </c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92" t="s">
        <v>175</v>
      </c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4"/>
      <c r="DD120" s="120" t="s">
        <v>45</v>
      </c>
      <c r="DE120" s="121"/>
      <c r="DF120" s="121"/>
      <c r="DG120" s="121"/>
      <c r="DH120" s="121"/>
      <c r="DI120" s="122"/>
      <c r="DJ120" s="120" t="s">
        <v>46</v>
      </c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2"/>
      <c r="DX120" s="92" t="s">
        <v>88</v>
      </c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4"/>
    </row>
    <row r="121" spans="1:159" ht="56.25">
      <c r="A121" s="117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9"/>
      <c r="AR121" s="117"/>
      <c r="AS121" s="118"/>
      <c r="AT121" s="118"/>
      <c r="AU121" s="118"/>
      <c r="AV121" s="118"/>
      <c r="AW121" s="118"/>
      <c r="AX121" s="118"/>
      <c r="AY121" s="118"/>
      <c r="AZ121" s="119"/>
      <c r="BA121" s="117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9"/>
      <c r="BT121" s="117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9"/>
      <c r="CG121" s="170" t="s">
        <v>173</v>
      </c>
      <c r="CH121" s="170"/>
      <c r="CI121" s="170"/>
      <c r="CJ121" s="170"/>
      <c r="CK121" s="170"/>
      <c r="CL121" s="170" t="s">
        <v>174</v>
      </c>
      <c r="CM121" s="170"/>
      <c r="CN121" s="170"/>
      <c r="CO121" s="170"/>
      <c r="CP121" s="170"/>
      <c r="CQ121" s="170"/>
      <c r="CR121" s="63" t="s">
        <v>23</v>
      </c>
      <c r="CS121" s="162" t="s">
        <v>173</v>
      </c>
      <c r="CT121" s="162"/>
      <c r="CU121" s="162"/>
      <c r="CV121" s="162"/>
      <c r="CW121" s="162"/>
      <c r="CX121" s="162"/>
      <c r="CY121" s="162"/>
      <c r="CZ121" s="162" t="s">
        <v>174</v>
      </c>
      <c r="DA121" s="162"/>
      <c r="DB121" s="162"/>
      <c r="DC121" s="162"/>
      <c r="DD121" s="123"/>
      <c r="DE121" s="124"/>
      <c r="DF121" s="124"/>
      <c r="DG121" s="124"/>
      <c r="DH121" s="124"/>
      <c r="DI121" s="125"/>
      <c r="DJ121" s="123"/>
      <c r="DK121" s="124"/>
      <c r="DL121" s="124"/>
      <c r="DM121" s="124"/>
      <c r="DN121" s="124"/>
      <c r="DO121" s="124"/>
      <c r="DP121" s="124"/>
      <c r="DQ121" s="124"/>
      <c r="DR121" s="124"/>
      <c r="DS121" s="124"/>
      <c r="DT121" s="124"/>
      <c r="DU121" s="124"/>
      <c r="DV121" s="124"/>
      <c r="DW121" s="125"/>
      <c r="DX121" s="64" t="s">
        <v>43</v>
      </c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6"/>
      <c r="EN121" s="108" t="s">
        <v>47</v>
      </c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10"/>
    </row>
    <row r="122" spans="1:159" ht="15" customHeight="1">
      <c r="A122" s="92">
        <v>1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4"/>
      <c r="AR122" s="92">
        <v>2</v>
      </c>
      <c r="AS122" s="93"/>
      <c r="AT122" s="93"/>
      <c r="AU122" s="93"/>
      <c r="AV122" s="93"/>
      <c r="AW122" s="93"/>
      <c r="AX122" s="93"/>
      <c r="AY122" s="93"/>
      <c r="AZ122" s="94"/>
      <c r="BA122" s="92">
        <v>3</v>
      </c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4"/>
      <c r="BT122" s="92">
        <v>4</v>
      </c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4"/>
      <c r="CG122" s="162">
        <v>5</v>
      </c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93">
        <v>6</v>
      </c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4"/>
      <c r="DD122" s="92">
        <v>7</v>
      </c>
      <c r="DE122" s="93"/>
      <c r="DF122" s="93"/>
      <c r="DG122" s="93"/>
      <c r="DH122" s="93"/>
      <c r="DI122" s="94"/>
      <c r="DJ122" s="92">
        <v>8</v>
      </c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4"/>
      <c r="DX122" s="163">
        <v>9</v>
      </c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5"/>
      <c r="EN122" s="166">
        <v>10</v>
      </c>
      <c r="EO122" s="167"/>
      <c r="EP122" s="167"/>
      <c r="EQ122" s="167"/>
      <c r="ER122" s="167"/>
      <c r="ES122" s="167"/>
      <c r="ET122" s="167"/>
      <c r="EU122" s="167"/>
      <c r="EV122" s="167"/>
      <c r="EW122" s="167"/>
      <c r="EX122" s="167"/>
      <c r="EY122" s="167"/>
      <c r="EZ122" s="167"/>
      <c r="FA122" s="167"/>
      <c r="FB122" s="167"/>
      <c r="FC122" s="168"/>
    </row>
    <row r="123" spans="1:159" ht="21.75" customHeight="1">
      <c r="A123" s="169" t="s">
        <v>48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1"/>
      <c r="AR123" s="154" t="s">
        <v>139</v>
      </c>
      <c r="AS123" s="155"/>
      <c r="AT123" s="155"/>
      <c r="AU123" s="155"/>
      <c r="AV123" s="155"/>
      <c r="AW123" s="155"/>
      <c r="AX123" s="155"/>
      <c r="AY123" s="155"/>
      <c r="AZ123" s="156"/>
      <c r="BA123" s="154" t="s">
        <v>90</v>
      </c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6"/>
      <c r="BT123" s="157">
        <f>SUM(CG123:FC123)</f>
        <v>48176615.4</v>
      </c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>
        <f>CG126+CG127+CG128+CG129</f>
        <v>32080100</v>
      </c>
      <c r="CH123" s="157"/>
      <c r="CI123" s="157"/>
      <c r="CJ123" s="157"/>
      <c r="CK123" s="157"/>
      <c r="CL123" s="157">
        <f>CL126+CL127+CL128+CL129</f>
        <v>5128428.15</v>
      </c>
      <c r="CM123" s="157"/>
      <c r="CN123" s="157"/>
      <c r="CO123" s="157"/>
      <c r="CP123" s="157"/>
      <c r="CQ123" s="157"/>
      <c r="CR123" s="62">
        <f>CR126+CR127+CR128+CR129</f>
        <v>0</v>
      </c>
      <c r="CS123" s="158">
        <f>CS126+CS127+CS128+CS129</f>
        <v>7903312</v>
      </c>
      <c r="CT123" s="159"/>
      <c r="CU123" s="159"/>
      <c r="CV123" s="159"/>
      <c r="CW123" s="159"/>
      <c r="CX123" s="159"/>
      <c r="CY123" s="160"/>
      <c r="CZ123" s="158">
        <f>CZ126+CZ127+CZ128+CZ129</f>
        <v>1821303.8900000001</v>
      </c>
      <c r="DA123" s="159"/>
      <c r="DB123" s="159"/>
      <c r="DC123" s="160"/>
      <c r="DD123" s="158">
        <f>DD126+DD128</f>
        <v>0</v>
      </c>
      <c r="DE123" s="159"/>
      <c r="DF123" s="159"/>
      <c r="DG123" s="159"/>
      <c r="DH123" s="159"/>
      <c r="DI123" s="160"/>
      <c r="DJ123" s="158">
        <f>DJ126</f>
        <v>0</v>
      </c>
      <c r="DK123" s="159"/>
      <c r="DL123" s="159"/>
      <c r="DM123" s="159"/>
      <c r="DN123" s="159"/>
      <c r="DO123" s="159"/>
      <c r="DP123" s="159"/>
      <c r="DQ123" s="159"/>
      <c r="DR123" s="159"/>
      <c r="DS123" s="159"/>
      <c r="DT123" s="159"/>
      <c r="DU123" s="159"/>
      <c r="DV123" s="159"/>
      <c r="DW123" s="160"/>
      <c r="DX123" s="158">
        <f>DX126+DX127+DX129</f>
        <v>1243471.36</v>
      </c>
      <c r="DY123" s="159"/>
      <c r="DZ123" s="159"/>
      <c r="EA123" s="159"/>
      <c r="EB123" s="159"/>
      <c r="EC123" s="159"/>
      <c r="ED123" s="159"/>
      <c r="EE123" s="159"/>
      <c r="EF123" s="159"/>
      <c r="EG123" s="159"/>
      <c r="EH123" s="159"/>
      <c r="EI123" s="159"/>
      <c r="EJ123" s="159"/>
      <c r="EK123" s="159"/>
      <c r="EL123" s="159"/>
      <c r="EM123" s="160"/>
      <c r="EN123" s="158">
        <f>EN126+EN129</f>
        <v>0</v>
      </c>
      <c r="EO123" s="159"/>
      <c r="EP123" s="159"/>
      <c r="EQ123" s="159"/>
      <c r="ER123" s="159"/>
      <c r="ES123" s="159"/>
      <c r="ET123" s="159"/>
      <c r="EU123" s="159"/>
      <c r="EV123" s="159"/>
      <c r="EW123" s="159"/>
      <c r="EX123" s="159"/>
      <c r="EY123" s="159"/>
      <c r="EZ123" s="159"/>
      <c r="FA123" s="159"/>
      <c r="FB123" s="159"/>
      <c r="FC123" s="160"/>
    </row>
    <row r="124" spans="1:159" ht="39.75" customHeight="1">
      <c r="A124" s="85" t="s">
        <v>89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6"/>
    </row>
    <row r="125" spans="1:159" ht="21.75" customHeight="1">
      <c r="A125" s="49"/>
      <c r="B125" s="85" t="s">
        <v>101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6"/>
      <c r="AR125" s="82"/>
      <c r="AS125" s="83"/>
      <c r="AT125" s="83"/>
      <c r="AU125" s="83"/>
      <c r="AV125" s="83"/>
      <c r="AW125" s="83"/>
      <c r="AX125" s="83"/>
      <c r="AY125" s="83"/>
      <c r="AZ125" s="84"/>
      <c r="BA125" s="82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4"/>
      <c r="BT125" s="64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6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56"/>
      <c r="CS125" s="92"/>
      <c r="CT125" s="93"/>
      <c r="CU125" s="93"/>
      <c r="CV125" s="93"/>
      <c r="CW125" s="93"/>
      <c r="CX125" s="93"/>
      <c r="CY125" s="94"/>
      <c r="CZ125" s="92"/>
      <c r="DA125" s="93"/>
      <c r="DB125" s="93"/>
      <c r="DC125" s="94"/>
      <c r="DD125" s="64"/>
      <c r="DE125" s="65"/>
      <c r="DF125" s="65"/>
      <c r="DG125" s="65"/>
      <c r="DH125" s="65"/>
      <c r="DI125" s="66"/>
      <c r="DJ125" s="64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6"/>
      <c r="DX125" s="158"/>
      <c r="DY125" s="159"/>
      <c r="DZ125" s="159"/>
      <c r="EA125" s="159"/>
      <c r="EB125" s="159"/>
      <c r="EC125" s="159"/>
      <c r="ED125" s="159"/>
      <c r="EE125" s="159"/>
      <c r="EF125" s="159"/>
      <c r="EG125" s="159"/>
      <c r="EH125" s="159"/>
      <c r="EI125" s="159"/>
      <c r="EJ125" s="159"/>
      <c r="EK125" s="159"/>
      <c r="EL125" s="159"/>
      <c r="EM125" s="160"/>
      <c r="EN125" s="64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6"/>
    </row>
    <row r="126" spans="1:159" ht="44.25" customHeight="1">
      <c r="A126" s="49"/>
      <c r="B126" s="85" t="s">
        <v>49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6"/>
      <c r="AR126" s="142" t="s">
        <v>140</v>
      </c>
      <c r="AS126" s="143"/>
      <c r="AT126" s="143"/>
      <c r="AU126" s="143"/>
      <c r="AV126" s="143"/>
      <c r="AW126" s="143"/>
      <c r="AX126" s="143"/>
      <c r="AY126" s="143"/>
      <c r="AZ126" s="144"/>
      <c r="BA126" s="82" t="s">
        <v>53</v>
      </c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4"/>
      <c r="BT126" s="132">
        <f>CG126+CL126+CS126+CZ126+DD126+DJ126+DX126</f>
        <v>1243471.36</v>
      </c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4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57"/>
      <c r="CS126" s="138"/>
      <c r="CT126" s="139"/>
      <c r="CU126" s="139"/>
      <c r="CV126" s="139"/>
      <c r="CW126" s="139"/>
      <c r="CX126" s="139"/>
      <c r="CY126" s="140"/>
      <c r="CZ126" s="138"/>
      <c r="DA126" s="139"/>
      <c r="DB126" s="139"/>
      <c r="DC126" s="140"/>
      <c r="DD126" s="132"/>
      <c r="DE126" s="133"/>
      <c r="DF126" s="133"/>
      <c r="DG126" s="133"/>
      <c r="DH126" s="133"/>
      <c r="DI126" s="134"/>
      <c r="DJ126" s="132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4"/>
      <c r="DX126" s="132">
        <v>1243471.36</v>
      </c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4"/>
      <c r="EN126" s="132"/>
      <c r="EO126" s="133"/>
      <c r="EP126" s="133"/>
      <c r="EQ126" s="133"/>
      <c r="ER126" s="133"/>
      <c r="ES126" s="133"/>
      <c r="ET126" s="133"/>
      <c r="EU126" s="133"/>
      <c r="EV126" s="133"/>
      <c r="EW126" s="133"/>
      <c r="EX126" s="133"/>
      <c r="EY126" s="133"/>
      <c r="EZ126" s="133"/>
      <c r="FA126" s="133"/>
      <c r="FB126" s="133"/>
      <c r="FC126" s="134"/>
    </row>
    <row r="127" spans="1:159" ht="58.5" customHeight="1">
      <c r="A127" s="49"/>
      <c r="B127" s="85" t="s">
        <v>50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6"/>
      <c r="AR127" s="142" t="s">
        <v>141</v>
      </c>
      <c r="AS127" s="143"/>
      <c r="AT127" s="143"/>
      <c r="AU127" s="143"/>
      <c r="AV127" s="143"/>
      <c r="AW127" s="143"/>
      <c r="AX127" s="143"/>
      <c r="AY127" s="143"/>
      <c r="AZ127" s="144"/>
      <c r="BA127" s="82" t="s">
        <v>53</v>
      </c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4"/>
      <c r="BT127" s="132">
        <f>CG127+CL127+CS127+CZ127+DX127</f>
        <v>0</v>
      </c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4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57"/>
      <c r="CS127" s="138"/>
      <c r="CT127" s="139"/>
      <c r="CU127" s="139"/>
      <c r="CV127" s="139"/>
      <c r="CW127" s="139"/>
      <c r="CX127" s="139"/>
      <c r="CY127" s="140"/>
      <c r="CZ127" s="138"/>
      <c r="DA127" s="139"/>
      <c r="DB127" s="139"/>
      <c r="DC127" s="140"/>
      <c r="DD127" s="132" t="s">
        <v>90</v>
      </c>
      <c r="DE127" s="133"/>
      <c r="DF127" s="133"/>
      <c r="DG127" s="133"/>
      <c r="DH127" s="133"/>
      <c r="DI127" s="134"/>
      <c r="DJ127" s="132" t="s">
        <v>90</v>
      </c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4"/>
      <c r="DX127" s="145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7"/>
      <c r="EN127" s="132" t="s">
        <v>90</v>
      </c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4"/>
    </row>
    <row r="128" spans="1:159" ht="41.25" customHeight="1">
      <c r="A128" s="49"/>
      <c r="B128" s="85" t="s">
        <v>125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6"/>
      <c r="AR128" s="142" t="s">
        <v>142</v>
      </c>
      <c r="AS128" s="143"/>
      <c r="AT128" s="143"/>
      <c r="AU128" s="143"/>
      <c r="AV128" s="143"/>
      <c r="AW128" s="143"/>
      <c r="AX128" s="143"/>
      <c r="AY128" s="143"/>
      <c r="AZ128" s="144"/>
      <c r="BA128" s="82" t="s">
        <v>53</v>
      </c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4"/>
      <c r="BT128" s="132">
        <f>CG128+CL128+CS128+CZ128+DD128</f>
        <v>46933144.04</v>
      </c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4"/>
      <c r="CG128" s="141">
        <f>CG130</f>
        <v>32080100</v>
      </c>
      <c r="CH128" s="141"/>
      <c r="CI128" s="141"/>
      <c r="CJ128" s="141"/>
      <c r="CK128" s="141"/>
      <c r="CL128" s="141">
        <f>CL130</f>
        <v>5128428.15</v>
      </c>
      <c r="CM128" s="141"/>
      <c r="CN128" s="141"/>
      <c r="CO128" s="141"/>
      <c r="CP128" s="141"/>
      <c r="CQ128" s="141"/>
      <c r="CR128" s="57">
        <v>0</v>
      </c>
      <c r="CS128" s="138">
        <f>CS130</f>
        <v>7903312</v>
      </c>
      <c r="CT128" s="139"/>
      <c r="CU128" s="139"/>
      <c r="CV128" s="139"/>
      <c r="CW128" s="139"/>
      <c r="CX128" s="139"/>
      <c r="CY128" s="140"/>
      <c r="CZ128" s="138">
        <f>CZ130</f>
        <v>1821303.8900000001</v>
      </c>
      <c r="DA128" s="139"/>
      <c r="DB128" s="139"/>
      <c r="DC128" s="140"/>
      <c r="DD128" s="132"/>
      <c r="DE128" s="133"/>
      <c r="DF128" s="133"/>
      <c r="DG128" s="133"/>
      <c r="DH128" s="133"/>
      <c r="DI128" s="134"/>
      <c r="DJ128" s="132" t="s">
        <v>90</v>
      </c>
      <c r="DK128" s="133"/>
      <c r="DL128" s="133"/>
      <c r="DM128" s="133"/>
      <c r="DN128" s="133"/>
      <c r="DO128" s="133"/>
      <c r="DP128" s="133"/>
      <c r="DQ128" s="133"/>
      <c r="DR128" s="133"/>
      <c r="DS128" s="133"/>
      <c r="DT128" s="133"/>
      <c r="DU128" s="133"/>
      <c r="DV128" s="133"/>
      <c r="DW128" s="134"/>
      <c r="DX128" s="132" t="s">
        <v>90</v>
      </c>
      <c r="DY128" s="133"/>
      <c r="DZ128" s="133"/>
      <c r="EA128" s="133"/>
      <c r="EB128" s="133"/>
      <c r="EC128" s="133"/>
      <c r="ED128" s="133"/>
      <c r="EE128" s="133"/>
      <c r="EF128" s="133"/>
      <c r="EG128" s="133"/>
      <c r="EH128" s="133"/>
      <c r="EI128" s="133"/>
      <c r="EJ128" s="133"/>
      <c r="EK128" s="133"/>
      <c r="EL128" s="133"/>
      <c r="EM128" s="134"/>
      <c r="EN128" s="132" t="s">
        <v>90</v>
      </c>
      <c r="EO128" s="133"/>
      <c r="EP128" s="133"/>
      <c r="EQ128" s="133"/>
      <c r="ER128" s="133"/>
      <c r="ES128" s="133"/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134"/>
    </row>
    <row r="129" spans="1:159" ht="18.75" customHeight="1">
      <c r="A129" s="49"/>
      <c r="B129" s="85" t="s">
        <v>51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6"/>
      <c r="AR129" s="142" t="s">
        <v>143</v>
      </c>
      <c r="AS129" s="143"/>
      <c r="AT129" s="143"/>
      <c r="AU129" s="143"/>
      <c r="AV129" s="143"/>
      <c r="AW129" s="143"/>
      <c r="AX129" s="143"/>
      <c r="AY129" s="143"/>
      <c r="AZ129" s="144"/>
      <c r="BA129" s="82" t="s">
        <v>54</v>
      </c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4"/>
      <c r="BT129" s="132">
        <f>CG129+CL129+CS129+CZ129+DX129</f>
        <v>0</v>
      </c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4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57"/>
      <c r="CS129" s="138"/>
      <c r="CT129" s="139"/>
      <c r="CU129" s="139"/>
      <c r="CV129" s="139"/>
      <c r="CW129" s="139"/>
      <c r="CX129" s="139"/>
      <c r="CY129" s="140"/>
      <c r="CZ129" s="138"/>
      <c r="DA129" s="139"/>
      <c r="DB129" s="139"/>
      <c r="DC129" s="140"/>
      <c r="DD129" s="132" t="s">
        <v>90</v>
      </c>
      <c r="DE129" s="133"/>
      <c r="DF129" s="133"/>
      <c r="DG129" s="133"/>
      <c r="DH129" s="133"/>
      <c r="DI129" s="134"/>
      <c r="DJ129" s="132" t="s">
        <v>90</v>
      </c>
      <c r="DK129" s="133"/>
      <c r="DL129" s="133"/>
      <c r="DM129" s="133"/>
      <c r="DN129" s="133"/>
      <c r="DO129" s="133"/>
      <c r="DP129" s="133"/>
      <c r="DQ129" s="133"/>
      <c r="DR129" s="133"/>
      <c r="DS129" s="133"/>
      <c r="DT129" s="133"/>
      <c r="DU129" s="133"/>
      <c r="DV129" s="133"/>
      <c r="DW129" s="134"/>
      <c r="DX129" s="132"/>
      <c r="DY129" s="133"/>
      <c r="DZ129" s="133"/>
      <c r="EA129" s="133"/>
      <c r="EB129" s="133"/>
      <c r="EC129" s="133"/>
      <c r="ED129" s="133"/>
      <c r="EE129" s="133"/>
      <c r="EF129" s="133"/>
      <c r="EG129" s="133"/>
      <c r="EH129" s="133"/>
      <c r="EI129" s="133"/>
      <c r="EJ129" s="133"/>
      <c r="EK129" s="133"/>
      <c r="EL129" s="133"/>
      <c r="EM129" s="134"/>
      <c r="EN129" s="132"/>
      <c r="EO129" s="133"/>
      <c r="EP129" s="133"/>
      <c r="EQ129" s="133"/>
      <c r="ER129" s="133"/>
      <c r="ES129" s="133"/>
      <c r="ET129" s="133"/>
      <c r="EU129" s="133"/>
      <c r="EV129" s="133"/>
      <c r="EW129" s="133"/>
      <c r="EX129" s="133"/>
      <c r="EY129" s="133"/>
      <c r="EZ129" s="133"/>
      <c r="FA129" s="133"/>
      <c r="FB129" s="133"/>
      <c r="FC129" s="134"/>
    </row>
    <row r="130" spans="1:159" ht="21.75" customHeight="1">
      <c r="A130" s="50"/>
      <c r="B130" s="130" t="s">
        <v>55</v>
      </c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1"/>
      <c r="AR130" s="135" t="s">
        <v>144</v>
      </c>
      <c r="AS130" s="136"/>
      <c r="AT130" s="136"/>
      <c r="AU130" s="136"/>
      <c r="AV130" s="136"/>
      <c r="AW130" s="136"/>
      <c r="AX130" s="136"/>
      <c r="AY130" s="136"/>
      <c r="AZ130" s="137"/>
      <c r="BA130" s="154" t="s">
        <v>90</v>
      </c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6"/>
      <c r="BT130" s="145">
        <f>SUM(CG130:FC130)</f>
        <v>48176615.4</v>
      </c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  <c r="CE130" s="146"/>
      <c r="CF130" s="147"/>
      <c r="CG130" s="129">
        <f>CG132+CG136+CG141</f>
        <v>32080100</v>
      </c>
      <c r="CH130" s="129"/>
      <c r="CI130" s="129"/>
      <c r="CJ130" s="129"/>
      <c r="CK130" s="129"/>
      <c r="CL130" s="129">
        <f>CL132+CL136+CL141</f>
        <v>5128428.15</v>
      </c>
      <c r="CM130" s="129"/>
      <c r="CN130" s="129"/>
      <c r="CO130" s="129"/>
      <c r="CP130" s="129"/>
      <c r="CQ130" s="129"/>
      <c r="CR130" s="61">
        <f>CR132+CR136+CR141</f>
        <v>0</v>
      </c>
      <c r="CS130" s="148">
        <f>CS132+CS136+CS141</f>
        <v>7903312</v>
      </c>
      <c r="CT130" s="149"/>
      <c r="CU130" s="149"/>
      <c r="CV130" s="149"/>
      <c r="CW130" s="149"/>
      <c r="CX130" s="149"/>
      <c r="CY130" s="150"/>
      <c r="CZ130" s="148">
        <f>CZ132+CZ136+CZ141</f>
        <v>1821303.8900000001</v>
      </c>
      <c r="DA130" s="149"/>
      <c r="DB130" s="149"/>
      <c r="DC130" s="150"/>
      <c r="DD130" s="145">
        <f>DD132+DD136+DD141</f>
        <v>0</v>
      </c>
      <c r="DE130" s="146"/>
      <c r="DF130" s="146"/>
      <c r="DG130" s="146"/>
      <c r="DH130" s="146"/>
      <c r="DI130" s="147"/>
      <c r="DJ130" s="145">
        <f>DJ132+DJ136+DJ141</f>
        <v>0</v>
      </c>
      <c r="DK130" s="146"/>
      <c r="DL130" s="146"/>
      <c r="DM130" s="146"/>
      <c r="DN130" s="146"/>
      <c r="DO130" s="146"/>
      <c r="DP130" s="146"/>
      <c r="DQ130" s="146"/>
      <c r="DR130" s="146"/>
      <c r="DS130" s="146"/>
      <c r="DT130" s="146"/>
      <c r="DU130" s="146"/>
      <c r="DV130" s="146"/>
      <c r="DW130" s="147"/>
      <c r="DX130" s="145">
        <f>DX132+DX136+DX141</f>
        <v>1243471.36</v>
      </c>
      <c r="DY130" s="146"/>
      <c r="DZ130" s="146"/>
      <c r="EA130" s="146"/>
      <c r="EB130" s="146"/>
      <c r="EC130" s="146"/>
      <c r="ED130" s="146"/>
      <c r="EE130" s="146"/>
      <c r="EF130" s="146"/>
      <c r="EG130" s="146"/>
      <c r="EH130" s="146"/>
      <c r="EI130" s="146"/>
      <c r="EJ130" s="146"/>
      <c r="EK130" s="146"/>
      <c r="EL130" s="146"/>
      <c r="EM130" s="147"/>
      <c r="EN130" s="145">
        <f>EN132+EN136+EN141</f>
        <v>0</v>
      </c>
      <c r="EO130" s="146"/>
      <c r="EP130" s="146"/>
      <c r="EQ130" s="146"/>
      <c r="ER130" s="146"/>
      <c r="ES130" s="146"/>
      <c r="ET130" s="146"/>
      <c r="EU130" s="146"/>
      <c r="EV130" s="146"/>
      <c r="EW130" s="146"/>
      <c r="EX130" s="146"/>
      <c r="EY130" s="146"/>
      <c r="EZ130" s="146"/>
      <c r="FA130" s="146"/>
      <c r="FB130" s="146"/>
      <c r="FC130" s="147"/>
    </row>
    <row r="131" spans="1:159" ht="18.75">
      <c r="A131" s="49"/>
      <c r="B131" s="85" t="s">
        <v>101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6"/>
      <c r="AR131" s="142"/>
      <c r="AS131" s="143"/>
      <c r="AT131" s="143"/>
      <c r="AU131" s="143"/>
      <c r="AV131" s="143"/>
      <c r="AW131" s="143"/>
      <c r="AX131" s="143"/>
      <c r="AY131" s="143"/>
      <c r="AZ131" s="144"/>
      <c r="BA131" s="82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4"/>
      <c r="BT131" s="132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4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60"/>
      <c r="CS131" s="151"/>
      <c r="CT131" s="152"/>
      <c r="CU131" s="152"/>
      <c r="CV131" s="152"/>
      <c r="CW131" s="152"/>
      <c r="CX131" s="152"/>
      <c r="CY131" s="153"/>
      <c r="CZ131" s="151"/>
      <c r="DA131" s="152"/>
      <c r="DB131" s="152"/>
      <c r="DC131" s="153"/>
      <c r="DD131" s="132"/>
      <c r="DE131" s="133"/>
      <c r="DF131" s="133"/>
      <c r="DG131" s="133"/>
      <c r="DH131" s="133"/>
      <c r="DI131" s="134"/>
      <c r="DJ131" s="132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4"/>
      <c r="DX131" s="145"/>
      <c r="DY131" s="146"/>
      <c r="DZ131" s="146"/>
      <c r="EA131" s="146"/>
      <c r="EB131" s="146"/>
      <c r="EC131" s="146"/>
      <c r="ED131" s="146"/>
      <c r="EE131" s="146"/>
      <c r="EF131" s="146"/>
      <c r="EG131" s="146"/>
      <c r="EH131" s="146"/>
      <c r="EI131" s="146"/>
      <c r="EJ131" s="146"/>
      <c r="EK131" s="146"/>
      <c r="EL131" s="146"/>
      <c r="EM131" s="147"/>
      <c r="EN131" s="132"/>
      <c r="EO131" s="133"/>
      <c r="EP131" s="133"/>
      <c r="EQ131" s="133"/>
      <c r="ER131" s="133"/>
      <c r="ES131" s="133"/>
      <c r="ET131" s="133"/>
      <c r="EU131" s="133"/>
      <c r="EV131" s="133"/>
      <c r="EW131" s="133"/>
      <c r="EX131" s="133"/>
      <c r="EY131" s="133"/>
      <c r="EZ131" s="133"/>
      <c r="FA131" s="133"/>
      <c r="FB131" s="133"/>
      <c r="FC131" s="134"/>
    </row>
    <row r="132" spans="1:159" ht="23.25" customHeight="1">
      <c r="A132" s="49"/>
      <c r="B132" s="85" t="s">
        <v>56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6"/>
      <c r="AR132" s="135" t="s">
        <v>145</v>
      </c>
      <c r="AS132" s="136"/>
      <c r="AT132" s="136"/>
      <c r="AU132" s="136"/>
      <c r="AV132" s="136"/>
      <c r="AW132" s="136"/>
      <c r="AX132" s="136"/>
      <c r="AY132" s="136"/>
      <c r="AZ132" s="137"/>
      <c r="BA132" s="82" t="s">
        <v>52</v>
      </c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4"/>
      <c r="BT132" s="145">
        <f>BT134+BT135</f>
        <v>33231111.520000003</v>
      </c>
      <c r="BU132" s="146"/>
      <c r="BV132" s="146"/>
      <c r="BW132" s="146"/>
      <c r="BX132" s="146"/>
      <c r="BY132" s="146"/>
      <c r="BZ132" s="146"/>
      <c r="CA132" s="146"/>
      <c r="CB132" s="146"/>
      <c r="CC132" s="146"/>
      <c r="CD132" s="146"/>
      <c r="CE132" s="146"/>
      <c r="CF132" s="147"/>
      <c r="CG132" s="129">
        <f>CG134+CG135</f>
        <v>30470500</v>
      </c>
      <c r="CH132" s="129"/>
      <c r="CI132" s="129"/>
      <c r="CJ132" s="129"/>
      <c r="CK132" s="129"/>
      <c r="CL132" s="129">
        <f>CL134+CL135</f>
        <v>1828008</v>
      </c>
      <c r="CM132" s="129"/>
      <c r="CN132" s="129"/>
      <c r="CO132" s="129"/>
      <c r="CP132" s="129"/>
      <c r="CQ132" s="129"/>
      <c r="CR132" s="61">
        <f>CR134+CR135</f>
        <v>0</v>
      </c>
      <c r="CS132" s="148">
        <f>CS134+CS135</f>
        <v>0</v>
      </c>
      <c r="CT132" s="149"/>
      <c r="CU132" s="149"/>
      <c r="CV132" s="149"/>
      <c r="CW132" s="149"/>
      <c r="CX132" s="149"/>
      <c r="CY132" s="150"/>
      <c r="CZ132" s="148">
        <f>CZ134+CZ135</f>
        <v>0</v>
      </c>
      <c r="DA132" s="149"/>
      <c r="DB132" s="149"/>
      <c r="DC132" s="150"/>
      <c r="DD132" s="145">
        <f>DD134+DD135</f>
        <v>0</v>
      </c>
      <c r="DE132" s="146"/>
      <c r="DF132" s="146"/>
      <c r="DG132" s="146"/>
      <c r="DH132" s="146"/>
      <c r="DI132" s="147"/>
      <c r="DJ132" s="145">
        <f>DJ134+DJ135</f>
        <v>0</v>
      </c>
      <c r="DK132" s="146"/>
      <c r="DL132" s="146"/>
      <c r="DM132" s="146"/>
      <c r="DN132" s="146"/>
      <c r="DO132" s="146"/>
      <c r="DP132" s="146"/>
      <c r="DQ132" s="146"/>
      <c r="DR132" s="146"/>
      <c r="DS132" s="146"/>
      <c r="DT132" s="146"/>
      <c r="DU132" s="146"/>
      <c r="DV132" s="146"/>
      <c r="DW132" s="147"/>
      <c r="DX132" s="145">
        <f>DX134+DX135</f>
        <v>932603.52</v>
      </c>
      <c r="DY132" s="146"/>
      <c r="DZ132" s="146"/>
      <c r="EA132" s="146"/>
      <c r="EB132" s="146"/>
      <c r="EC132" s="146"/>
      <c r="ED132" s="146"/>
      <c r="EE132" s="146"/>
      <c r="EF132" s="146"/>
      <c r="EG132" s="146"/>
      <c r="EH132" s="146"/>
      <c r="EI132" s="146"/>
      <c r="EJ132" s="146"/>
      <c r="EK132" s="146"/>
      <c r="EL132" s="146"/>
      <c r="EM132" s="147"/>
      <c r="EN132" s="145">
        <f>EN134+EN135</f>
        <v>0</v>
      </c>
      <c r="EO132" s="146"/>
      <c r="EP132" s="146"/>
      <c r="EQ132" s="146"/>
      <c r="ER132" s="146"/>
      <c r="ES132" s="146"/>
      <c r="ET132" s="146"/>
      <c r="EU132" s="146"/>
      <c r="EV132" s="146"/>
      <c r="EW132" s="146"/>
      <c r="EX132" s="146"/>
      <c r="EY132" s="146"/>
      <c r="EZ132" s="146"/>
      <c r="FA132" s="146"/>
      <c r="FB132" s="146"/>
      <c r="FC132" s="147"/>
    </row>
    <row r="133" spans="1:159" ht="19.5" customHeight="1">
      <c r="A133" s="49"/>
      <c r="B133" s="85" t="s">
        <v>96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6"/>
      <c r="AR133" s="142"/>
      <c r="AS133" s="143"/>
      <c r="AT133" s="143"/>
      <c r="AU133" s="143"/>
      <c r="AV133" s="143"/>
      <c r="AW133" s="143"/>
      <c r="AX133" s="143"/>
      <c r="AY133" s="143"/>
      <c r="AZ133" s="144"/>
      <c r="BA133" s="82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4"/>
      <c r="BT133" s="132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4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60"/>
      <c r="CS133" s="138"/>
      <c r="CT133" s="139"/>
      <c r="CU133" s="139"/>
      <c r="CV133" s="139"/>
      <c r="CW133" s="139"/>
      <c r="CX133" s="139"/>
      <c r="CY133" s="140"/>
      <c r="CZ133" s="138"/>
      <c r="DA133" s="139"/>
      <c r="DB133" s="139"/>
      <c r="DC133" s="140"/>
      <c r="DD133" s="132"/>
      <c r="DE133" s="133"/>
      <c r="DF133" s="133"/>
      <c r="DG133" s="133"/>
      <c r="DH133" s="133"/>
      <c r="DI133" s="134"/>
      <c r="DJ133" s="132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4"/>
      <c r="DX133" s="132"/>
      <c r="DY133" s="133"/>
      <c r="DZ133" s="133"/>
      <c r="EA133" s="133"/>
      <c r="EB133" s="133"/>
      <c r="EC133" s="133"/>
      <c r="ED133" s="133"/>
      <c r="EE133" s="133"/>
      <c r="EF133" s="133"/>
      <c r="EG133" s="133"/>
      <c r="EH133" s="133"/>
      <c r="EI133" s="133"/>
      <c r="EJ133" s="133"/>
      <c r="EK133" s="133"/>
      <c r="EL133" s="133"/>
      <c r="EM133" s="134"/>
      <c r="EN133" s="132"/>
      <c r="EO133" s="133"/>
      <c r="EP133" s="133"/>
      <c r="EQ133" s="133"/>
      <c r="ER133" s="133"/>
      <c r="ES133" s="133"/>
      <c r="ET133" s="133"/>
      <c r="EU133" s="133"/>
      <c r="EV133" s="133"/>
      <c r="EW133" s="133"/>
      <c r="EX133" s="133"/>
      <c r="EY133" s="133"/>
      <c r="EZ133" s="133"/>
      <c r="FA133" s="133"/>
      <c r="FB133" s="133"/>
      <c r="FC133" s="134"/>
    </row>
    <row r="134" spans="1:159" ht="25.5" customHeight="1">
      <c r="A134" s="49"/>
      <c r="B134" s="85" t="s">
        <v>126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6"/>
      <c r="AR134" s="142" t="s">
        <v>146</v>
      </c>
      <c r="AS134" s="143"/>
      <c r="AT134" s="143"/>
      <c r="AU134" s="143"/>
      <c r="AV134" s="143"/>
      <c r="AW134" s="143"/>
      <c r="AX134" s="143"/>
      <c r="AY134" s="143"/>
      <c r="AZ134" s="144"/>
      <c r="BA134" s="82" t="s">
        <v>148</v>
      </c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4"/>
      <c r="BT134" s="132">
        <f>SUM(CG134:FC134)</f>
        <v>25522985.35</v>
      </c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4"/>
      <c r="CG134" s="141">
        <v>23402700</v>
      </c>
      <c r="CH134" s="141"/>
      <c r="CI134" s="141"/>
      <c r="CJ134" s="141"/>
      <c r="CK134" s="141"/>
      <c r="CL134" s="141">
        <v>1404000</v>
      </c>
      <c r="CM134" s="141"/>
      <c r="CN134" s="141"/>
      <c r="CO134" s="141"/>
      <c r="CP134" s="141"/>
      <c r="CQ134" s="141"/>
      <c r="CR134" s="60"/>
      <c r="CS134" s="138"/>
      <c r="CT134" s="139"/>
      <c r="CU134" s="139"/>
      <c r="CV134" s="139"/>
      <c r="CW134" s="139"/>
      <c r="CX134" s="139"/>
      <c r="CY134" s="140"/>
      <c r="CZ134" s="138"/>
      <c r="DA134" s="139"/>
      <c r="DB134" s="139"/>
      <c r="DC134" s="140"/>
      <c r="DD134" s="132"/>
      <c r="DE134" s="133"/>
      <c r="DF134" s="133"/>
      <c r="DG134" s="133"/>
      <c r="DH134" s="133"/>
      <c r="DI134" s="134"/>
      <c r="DJ134" s="132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4"/>
      <c r="DX134" s="132">
        <v>716285.35</v>
      </c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4"/>
      <c r="EN134" s="132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4"/>
    </row>
    <row r="135" spans="1:159" ht="43.5" customHeight="1">
      <c r="A135" s="49"/>
      <c r="B135" s="85" t="s">
        <v>127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6"/>
      <c r="AR135" s="142" t="s">
        <v>147</v>
      </c>
      <c r="AS135" s="143"/>
      <c r="AT135" s="143"/>
      <c r="AU135" s="143"/>
      <c r="AV135" s="143"/>
      <c r="AW135" s="143"/>
      <c r="AX135" s="143"/>
      <c r="AY135" s="143"/>
      <c r="AZ135" s="144"/>
      <c r="BA135" s="82" t="s">
        <v>149</v>
      </c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4"/>
      <c r="BT135" s="132">
        <f>SUM(CG135:FC135)</f>
        <v>7708126.17</v>
      </c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4"/>
      <c r="CG135" s="141">
        <v>7067800</v>
      </c>
      <c r="CH135" s="141"/>
      <c r="CI135" s="141"/>
      <c r="CJ135" s="141"/>
      <c r="CK135" s="141"/>
      <c r="CL135" s="141">
        <v>424008</v>
      </c>
      <c r="CM135" s="141"/>
      <c r="CN135" s="141"/>
      <c r="CO135" s="141"/>
      <c r="CP135" s="141"/>
      <c r="CQ135" s="141"/>
      <c r="CR135" s="60"/>
      <c r="CS135" s="138"/>
      <c r="CT135" s="139"/>
      <c r="CU135" s="139"/>
      <c r="CV135" s="139"/>
      <c r="CW135" s="139"/>
      <c r="CX135" s="139"/>
      <c r="CY135" s="140"/>
      <c r="CZ135" s="138"/>
      <c r="DA135" s="139"/>
      <c r="DB135" s="139"/>
      <c r="DC135" s="140"/>
      <c r="DD135" s="132"/>
      <c r="DE135" s="133"/>
      <c r="DF135" s="133"/>
      <c r="DG135" s="133"/>
      <c r="DH135" s="133"/>
      <c r="DI135" s="134"/>
      <c r="DJ135" s="132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4"/>
      <c r="DX135" s="132">
        <v>216318.17</v>
      </c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34"/>
      <c r="EN135" s="132"/>
      <c r="EO135" s="133"/>
      <c r="EP135" s="133"/>
      <c r="EQ135" s="133"/>
      <c r="ER135" s="133"/>
      <c r="ES135" s="133"/>
      <c r="ET135" s="133"/>
      <c r="EU135" s="133"/>
      <c r="EV135" s="133"/>
      <c r="EW135" s="133"/>
      <c r="EX135" s="133"/>
      <c r="EY135" s="133"/>
      <c r="EZ135" s="133"/>
      <c r="FA135" s="133"/>
      <c r="FB135" s="133"/>
      <c r="FC135" s="134"/>
    </row>
    <row r="136" spans="1:159" ht="42.75" customHeight="1">
      <c r="A136" s="49"/>
      <c r="B136" s="85" t="s">
        <v>57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6"/>
      <c r="AR136" s="135" t="s">
        <v>75</v>
      </c>
      <c r="AS136" s="136"/>
      <c r="AT136" s="136"/>
      <c r="AU136" s="136"/>
      <c r="AV136" s="136"/>
      <c r="AW136" s="136"/>
      <c r="AX136" s="136"/>
      <c r="AY136" s="136"/>
      <c r="AZ136" s="137"/>
      <c r="BA136" s="82" t="s">
        <v>150</v>
      </c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4"/>
      <c r="BT136" s="145">
        <f>SUM(CG136:FC136)</f>
        <v>647021.4</v>
      </c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7"/>
      <c r="CG136" s="129">
        <f>CG138+CG139+CG140</f>
        <v>0</v>
      </c>
      <c r="CH136" s="129"/>
      <c r="CI136" s="129"/>
      <c r="CJ136" s="129"/>
      <c r="CK136" s="129"/>
      <c r="CL136" s="129">
        <f>CL138+CL139+CL140</f>
        <v>647021.4</v>
      </c>
      <c r="CM136" s="129"/>
      <c r="CN136" s="129"/>
      <c r="CO136" s="129"/>
      <c r="CP136" s="129"/>
      <c r="CQ136" s="129"/>
      <c r="CR136" s="61">
        <f>CR138+CR139+CR140</f>
        <v>0</v>
      </c>
      <c r="CS136" s="148">
        <f>CS138+CS139+CS140</f>
        <v>0</v>
      </c>
      <c r="CT136" s="149"/>
      <c r="CU136" s="149"/>
      <c r="CV136" s="149"/>
      <c r="CW136" s="149"/>
      <c r="CX136" s="149"/>
      <c r="CY136" s="150"/>
      <c r="CZ136" s="148">
        <f>CZ138+CZ139+CZ140</f>
        <v>0</v>
      </c>
      <c r="DA136" s="149"/>
      <c r="DB136" s="149"/>
      <c r="DC136" s="150"/>
      <c r="DD136" s="145">
        <f>DD138+DD139+DD140</f>
        <v>0</v>
      </c>
      <c r="DE136" s="146"/>
      <c r="DF136" s="146"/>
      <c r="DG136" s="146"/>
      <c r="DH136" s="146"/>
      <c r="DI136" s="147"/>
      <c r="DJ136" s="145">
        <f>DJ138+DJ139+DJ140</f>
        <v>0</v>
      </c>
      <c r="DK136" s="146"/>
      <c r="DL136" s="146"/>
      <c r="DM136" s="146"/>
      <c r="DN136" s="146"/>
      <c r="DO136" s="146"/>
      <c r="DP136" s="146"/>
      <c r="DQ136" s="146"/>
      <c r="DR136" s="146"/>
      <c r="DS136" s="146"/>
      <c r="DT136" s="146"/>
      <c r="DU136" s="146"/>
      <c r="DV136" s="146"/>
      <c r="DW136" s="147"/>
      <c r="DX136" s="145">
        <f>DX138+DX139+DX140</f>
        <v>0</v>
      </c>
      <c r="DY136" s="146"/>
      <c r="DZ136" s="146"/>
      <c r="EA136" s="146"/>
      <c r="EB136" s="146"/>
      <c r="EC136" s="146"/>
      <c r="ED136" s="146"/>
      <c r="EE136" s="146"/>
      <c r="EF136" s="146"/>
      <c r="EG136" s="146"/>
      <c r="EH136" s="146"/>
      <c r="EI136" s="146"/>
      <c r="EJ136" s="146"/>
      <c r="EK136" s="146"/>
      <c r="EL136" s="146"/>
      <c r="EM136" s="147"/>
      <c r="EN136" s="145">
        <f>EN138+EN139+EN140</f>
        <v>0</v>
      </c>
      <c r="EO136" s="146"/>
      <c r="EP136" s="146"/>
      <c r="EQ136" s="146"/>
      <c r="ER136" s="146"/>
      <c r="ES136" s="146"/>
      <c r="ET136" s="146"/>
      <c r="EU136" s="146"/>
      <c r="EV136" s="146"/>
      <c r="EW136" s="146"/>
      <c r="EX136" s="146"/>
      <c r="EY136" s="146"/>
      <c r="EZ136" s="146"/>
      <c r="FA136" s="146"/>
      <c r="FB136" s="146"/>
      <c r="FC136" s="147"/>
    </row>
    <row r="137" spans="1:159" ht="20.25" customHeight="1">
      <c r="A137" s="49"/>
      <c r="B137" s="85" t="s">
        <v>96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6"/>
      <c r="AR137" s="142"/>
      <c r="AS137" s="143"/>
      <c r="AT137" s="143"/>
      <c r="AU137" s="143"/>
      <c r="AV137" s="143"/>
      <c r="AW137" s="143"/>
      <c r="AX137" s="143"/>
      <c r="AY137" s="143"/>
      <c r="AZ137" s="144"/>
      <c r="BA137" s="82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4"/>
      <c r="BT137" s="132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4"/>
      <c r="CG137" s="141"/>
      <c r="CH137" s="141"/>
      <c r="CI137" s="141"/>
      <c r="CJ137" s="141"/>
      <c r="CK137" s="141"/>
      <c r="CL137" s="141"/>
      <c r="CM137" s="141"/>
      <c r="CN137" s="141"/>
      <c r="CO137" s="141"/>
      <c r="CP137" s="141"/>
      <c r="CQ137" s="141"/>
      <c r="CR137" s="60"/>
      <c r="CS137" s="138"/>
      <c r="CT137" s="139"/>
      <c r="CU137" s="139"/>
      <c r="CV137" s="139"/>
      <c r="CW137" s="139"/>
      <c r="CX137" s="139"/>
      <c r="CY137" s="140"/>
      <c r="CZ137" s="138"/>
      <c r="DA137" s="139"/>
      <c r="DB137" s="139"/>
      <c r="DC137" s="140"/>
      <c r="DD137" s="132"/>
      <c r="DE137" s="133"/>
      <c r="DF137" s="133"/>
      <c r="DG137" s="133"/>
      <c r="DH137" s="133"/>
      <c r="DI137" s="134"/>
      <c r="DJ137" s="132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4"/>
      <c r="DX137" s="132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4"/>
      <c r="EN137" s="132"/>
      <c r="EO137" s="133"/>
      <c r="EP137" s="133"/>
      <c r="EQ137" s="133"/>
      <c r="ER137" s="133"/>
      <c r="ES137" s="133"/>
      <c r="ET137" s="133"/>
      <c r="EU137" s="133"/>
      <c r="EV137" s="133"/>
      <c r="EW137" s="133"/>
      <c r="EX137" s="133"/>
      <c r="EY137" s="133"/>
      <c r="EZ137" s="133"/>
      <c r="FA137" s="133"/>
      <c r="FB137" s="133"/>
      <c r="FC137" s="134"/>
    </row>
    <row r="138" spans="1:159" ht="57.75" customHeight="1">
      <c r="A138" s="49"/>
      <c r="B138" s="85" t="s">
        <v>157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6"/>
      <c r="AR138" s="142" t="s">
        <v>154</v>
      </c>
      <c r="AS138" s="143"/>
      <c r="AT138" s="143"/>
      <c r="AU138" s="143"/>
      <c r="AV138" s="143"/>
      <c r="AW138" s="143"/>
      <c r="AX138" s="143"/>
      <c r="AY138" s="143"/>
      <c r="AZ138" s="144"/>
      <c r="BA138" s="82" t="s">
        <v>151</v>
      </c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4"/>
      <c r="BT138" s="132">
        <f>SUM(CG138:FC138)</f>
        <v>647021.4</v>
      </c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4"/>
      <c r="CG138" s="141"/>
      <c r="CH138" s="141"/>
      <c r="CI138" s="141"/>
      <c r="CJ138" s="141"/>
      <c r="CK138" s="141"/>
      <c r="CL138" s="141">
        <v>647021.4</v>
      </c>
      <c r="CM138" s="141"/>
      <c r="CN138" s="141"/>
      <c r="CO138" s="141"/>
      <c r="CP138" s="141"/>
      <c r="CQ138" s="141"/>
      <c r="CR138" s="60"/>
      <c r="CS138" s="138"/>
      <c r="CT138" s="139"/>
      <c r="CU138" s="139"/>
      <c r="CV138" s="139"/>
      <c r="CW138" s="139"/>
      <c r="CX138" s="139"/>
      <c r="CY138" s="140"/>
      <c r="CZ138" s="138"/>
      <c r="DA138" s="139"/>
      <c r="DB138" s="139"/>
      <c r="DC138" s="140"/>
      <c r="DD138" s="132"/>
      <c r="DE138" s="133"/>
      <c r="DF138" s="133"/>
      <c r="DG138" s="133"/>
      <c r="DH138" s="133"/>
      <c r="DI138" s="134"/>
      <c r="DJ138" s="132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4"/>
      <c r="DX138" s="132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4"/>
      <c r="EN138" s="132"/>
      <c r="EO138" s="133"/>
      <c r="EP138" s="133"/>
      <c r="EQ138" s="133"/>
      <c r="ER138" s="133"/>
      <c r="ES138" s="133"/>
      <c r="ET138" s="133"/>
      <c r="EU138" s="133"/>
      <c r="EV138" s="133"/>
      <c r="EW138" s="133"/>
      <c r="EX138" s="133"/>
      <c r="EY138" s="133"/>
      <c r="EZ138" s="133"/>
      <c r="FA138" s="133"/>
      <c r="FB138" s="133"/>
      <c r="FC138" s="134"/>
    </row>
    <row r="139" spans="1:159" ht="18.75">
      <c r="A139" s="49"/>
      <c r="B139" s="85" t="s">
        <v>158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6"/>
      <c r="AR139" s="142" t="s">
        <v>155</v>
      </c>
      <c r="AS139" s="143"/>
      <c r="AT139" s="143"/>
      <c r="AU139" s="143"/>
      <c r="AV139" s="143"/>
      <c r="AW139" s="143"/>
      <c r="AX139" s="143"/>
      <c r="AY139" s="143"/>
      <c r="AZ139" s="144"/>
      <c r="BA139" s="82" t="s">
        <v>152</v>
      </c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4"/>
      <c r="BT139" s="132">
        <f>SUM(CG139:FC139)</f>
        <v>0</v>
      </c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4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60"/>
      <c r="CS139" s="138"/>
      <c r="CT139" s="139"/>
      <c r="CU139" s="139"/>
      <c r="CV139" s="139"/>
      <c r="CW139" s="139"/>
      <c r="CX139" s="139"/>
      <c r="CY139" s="140"/>
      <c r="CZ139" s="138"/>
      <c r="DA139" s="139"/>
      <c r="DB139" s="139"/>
      <c r="DC139" s="140"/>
      <c r="DD139" s="132"/>
      <c r="DE139" s="133"/>
      <c r="DF139" s="133"/>
      <c r="DG139" s="133"/>
      <c r="DH139" s="133"/>
      <c r="DI139" s="134"/>
      <c r="DJ139" s="132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4"/>
      <c r="DX139" s="132"/>
      <c r="DY139" s="133"/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3"/>
      <c r="EJ139" s="133"/>
      <c r="EK139" s="133"/>
      <c r="EL139" s="133"/>
      <c r="EM139" s="134"/>
      <c r="EN139" s="132"/>
      <c r="EO139" s="133"/>
      <c r="EP139" s="133"/>
      <c r="EQ139" s="133"/>
      <c r="ER139" s="133"/>
      <c r="ES139" s="133"/>
      <c r="ET139" s="133"/>
      <c r="EU139" s="133"/>
      <c r="EV139" s="133"/>
      <c r="EW139" s="133"/>
      <c r="EX139" s="133"/>
      <c r="EY139" s="133"/>
      <c r="EZ139" s="133"/>
      <c r="FA139" s="133"/>
      <c r="FB139" s="133"/>
      <c r="FC139" s="134"/>
    </row>
    <row r="140" spans="1:159" ht="25.5" customHeight="1">
      <c r="A140" s="49"/>
      <c r="B140" s="85" t="s">
        <v>160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6"/>
      <c r="AR140" s="142" t="s">
        <v>156</v>
      </c>
      <c r="AS140" s="143"/>
      <c r="AT140" s="143"/>
      <c r="AU140" s="143"/>
      <c r="AV140" s="143"/>
      <c r="AW140" s="143"/>
      <c r="AX140" s="143"/>
      <c r="AY140" s="143"/>
      <c r="AZ140" s="144"/>
      <c r="BA140" s="82" t="s">
        <v>153</v>
      </c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4"/>
      <c r="BT140" s="132">
        <f>SUM(CG140:FC140)</f>
        <v>0</v>
      </c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4"/>
      <c r="CG140" s="141"/>
      <c r="CH140" s="141"/>
      <c r="CI140" s="141"/>
      <c r="CJ140" s="141"/>
      <c r="CK140" s="141"/>
      <c r="CL140" s="141"/>
      <c r="CM140" s="141"/>
      <c r="CN140" s="141"/>
      <c r="CO140" s="141"/>
      <c r="CP140" s="141"/>
      <c r="CQ140" s="141"/>
      <c r="CR140" s="60"/>
      <c r="CS140" s="138"/>
      <c r="CT140" s="139"/>
      <c r="CU140" s="139"/>
      <c r="CV140" s="139"/>
      <c r="CW140" s="139"/>
      <c r="CX140" s="139"/>
      <c r="CY140" s="140"/>
      <c r="CZ140" s="138"/>
      <c r="DA140" s="139"/>
      <c r="DB140" s="139"/>
      <c r="DC140" s="140"/>
      <c r="DD140" s="132"/>
      <c r="DE140" s="133"/>
      <c r="DF140" s="133"/>
      <c r="DG140" s="133"/>
      <c r="DH140" s="133"/>
      <c r="DI140" s="134"/>
      <c r="DJ140" s="132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4"/>
      <c r="DX140" s="132"/>
      <c r="DY140" s="133"/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3"/>
      <c r="EJ140" s="133"/>
      <c r="EK140" s="133"/>
      <c r="EL140" s="133"/>
      <c r="EM140" s="134"/>
      <c r="EN140" s="132"/>
      <c r="EO140" s="133"/>
      <c r="EP140" s="133"/>
      <c r="EQ140" s="133"/>
      <c r="ER140" s="133"/>
      <c r="ES140" s="133"/>
      <c r="ET140" s="133"/>
      <c r="EU140" s="133"/>
      <c r="EV140" s="133"/>
      <c r="EW140" s="133"/>
      <c r="EX140" s="133"/>
      <c r="EY140" s="133"/>
      <c r="EZ140" s="133"/>
      <c r="FA140" s="133"/>
      <c r="FB140" s="133"/>
      <c r="FC140" s="134"/>
    </row>
    <row r="141" spans="1:159" ht="78" customHeight="1">
      <c r="A141" s="49"/>
      <c r="B141" s="85" t="s">
        <v>168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6"/>
      <c r="AR141" s="135" t="s">
        <v>161</v>
      </c>
      <c r="AS141" s="136"/>
      <c r="AT141" s="136"/>
      <c r="AU141" s="136"/>
      <c r="AV141" s="136"/>
      <c r="AW141" s="136"/>
      <c r="AX141" s="136"/>
      <c r="AY141" s="136"/>
      <c r="AZ141" s="137"/>
      <c r="BA141" s="82" t="s">
        <v>60</v>
      </c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4"/>
      <c r="BT141" s="145">
        <f>BT143+BT144+BT145+BT146+BT147+BT148+BT149+BT150</f>
        <v>14298482.48</v>
      </c>
      <c r="BU141" s="146"/>
      <c r="BV141" s="146"/>
      <c r="BW141" s="146"/>
      <c r="BX141" s="146"/>
      <c r="BY141" s="146"/>
      <c r="BZ141" s="146"/>
      <c r="CA141" s="146"/>
      <c r="CB141" s="146"/>
      <c r="CC141" s="146"/>
      <c r="CD141" s="146"/>
      <c r="CE141" s="146"/>
      <c r="CF141" s="147"/>
      <c r="CG141" s="129">
        <f>CG143+CG144+CG145+CG146+CG147+CG148+CG149+CG150</f>
        <v>1609600</v>
      </c>
      <c r="CH141" s="129"/>
      <c r="CI141" s="129"/>
      <c r="CJ141" s="129"/>
      <c r="CK141" s="129"/>
      <c r="CL141" s="129">
        <f>CL143+CL144+CL145+CL146+CL147+CL148+CL149+CL150</f>
        <v>2653398.75</v>
      </c>
      <c r="CM141" s="129"/>
      <c r="CN141" s="129"/>
      <c r="CO141" s="129"/>
      <c r="CP141" s="129"/>
      <c r="CQ141" s="129"/>
      <c r="CR141" s="61">
        <f>CR143+CR144+CR145+CR146+CR147+CR148+CR149+CR150</f>
        <v>0</v>
      </c>
      <c r="CS141" s="148">
        <f>CS143+CS144+CS145+CS146+CS147+CS148+CS149+CS150</f>
        <v>7903312</v>
      </c>
      <c r="CT141" s="149"/>
      <c r="CU141" s="149"/>
      <c r="CV141" s="149"/>
      <c r="CW141" s="149"/>
      <c r="CX141" s="149"/>
      <c r="CY141" s="150"/>
      <c r="CZ141" s="148">
        <f>CZ143+CZ144+CZ145+CZ146+CZ147+CZ148+CZ149+CZ150</f>
        <v>1821303.8900000001</v>
      </c>
      <c r="DA141" s="149"/>
      <c r="DB141" s="149"/>
      <c r="DC141" s="150"/>
      <c r="DD141" s="145">
        <f>DD143+DD144+DD145+DD146+DD147+DD148+DD149+DD150</f>
        <v>0</v>
      </c>
      <c r="DE141" s="146"/>
      <c r="DF141" s="146"/>
      <c r="DG141" s="146"/>
      <c r="DH141" s="146"/>
      <c r="DI141" s="147"/>
      <c r="DJ141" s="145">
        <f>DJ143+DJ144+DJ145+DJ146+DJ147+DJ148+DJ149+DJ150</f>
        <v>0</v>
      </c>
      <c r="DK141" s="146"/>
      <c r="DL141" s="146"/>
      <c r="DM141" s="146"/>
      <c r="DN141" s="146"/>
      <c r="DO141" s="146"/>
      <c r="DP141" s="146"/>
      <c r="DQ141" s="146"/>
      <c r="DR141" s="146"/>
      <c r="DS141" s="146"/>
      <c r="DT141" s="146"/>
      <c r="DU141" s="146"/>
      <c r="DV141" s="146"/>
      <c r="DW141" s="147"/>
      <c r="DX141" s="145">
        <f>DX143+DX144+DX145+DX146+DX147+DX148+DX149+DX150</f>
        <v>310867.84</v>
      </c>
      <c r="DY141" s="146"/>
      <c r="DZ141" s="146"/>
      <c r="EA141" s="146"/>
      <c r="EB141" s="146"/>
      <c r="EC141" s="146"/>
      <c r="ED141" s="146"/>
      <c r="EE141" s="146"/>
      <c r="EF141" s="146"/>
      <c r="EG141" s="146"/>
      <c r="EH141" s="146"/>
      <c r="EI141" s="146"/>
      <c r="EJ141" s="146"/>
      <c r="EK141" s="146"/>
      <c r="EL141" s="146"/>
      <c r="EM141" s="147"/>
      <c r="EN141" s="145">
        <f>EN143+EN144+EN145+EN146+EN147+EN148+EN149+EN150</f>
        <v>0</v>
      </c>
      <c r="EO141" s="146"/>
      <c r="EP141" s="146"/>
      <c r="EQ141" s="146"/>
      <c r="ER141" s="146"/>
      <c r="ES141" s="146"/>
      <c r="ET141" s="146"/>
      <c r="EU141" s="146"/>
      <c r="EV141" s="146"/>
      <c r="EW141" s="146"/>
      <c r="EX141" s="146"/>
      <c r="EY141" s="146"/>
      <c r="EZ141" s="146"/>
      <c r="FA141" s="146"/>
      <c r="FB141" s="146"/>
      <c r="FC141" s="147"/>
    </row>
    <row r="142" spans="1:159" ht="20.25" customHeight="1">
      <c r="A142" s="49"/>
      <c r="B142" s="85" t="s">
        <v>96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6"/>
      <c r="AR142" s="142"/>
      <c r="AS142" s="143"/>
      <c r="AT142" s="143"/>
      <c r="AU142" s="143"/>
      <c r="AV142" s="143"/>
      <c r="AW142" s="143"/>
      <c r="AX142" s="143"/>
      <c r="AY142" s="143"/>
      <c r="AZ142" s="144"/>
      <c r="BA142" s="82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4"/>
      <c r="BT142" s="132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4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57"/>
      <c r="CS142" s="138"/>
      <c r="CT142" s="139"/>
      <c r="CU142" s="139"/>
      <c r="CV142" s="139"/>
      <c r="CW142" s="139"/>
      <c r="CX142" s="139"/>
      <c r="CY142" s="140"/>
      <c r="CZ142" s="138"/>
      <c r="DA142" s="139"/>
      <c r="DB142" s="139"/>
      <c r="DC142" s="140"/>
      <c r="DD142" s="132"/>
      <c r="DE142" s="133"/>
      <c r="DF142" s="133"/>
      <c r="DG142" s="133"/>
      <c r="DH142" s="133"/>
      <c r="DI142" s="134"/>
      <c r="DJ142" s="132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4"/>
      <c r="DX142" s="132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4"/>
      <c r="EN142" s="132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4"/>
    </row>
    <row r="143" spans="1:159" ht="27" customHeight="1">
      <c r="A143" s="49"/>
      <c r="B143" s="85" t="s">
        <v>128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6"/>
      <c r="AR143" s="142" t="s">
        <v>162</v>
      </c>
      <c r="AS143" s="143"/>
      <c r="AT143" s="143"/>
      <c r="AU143" s="143"/>
      <c r="AV143" s="143"/>
      <c r="AW143" s="143"/>
      <c r="AX143" s="143"/>
      <c r="AY143" s="143"/>
      <c r="AZ143" s="144"/>
      <c r="BA143" s="82" t="s">
        <v>169</v>
      </c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4"/>
      <c r="BT143" s="132">
        <f aca="true" t="shared" si="1" ref="BT143:BT148">SUM(CG143:FC143)</f>
        <v>52500</v>
      </c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4"/>
      <c r="CG143" s="141">
        <v>52500</v>
      </c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57"/>
      <c r="CS143" s="138"/>
      <c r="CT143" s="139"/>
      <c r="CU143" s="139"/>
      <c r="CV143" s="139"/>
      <c r="CW143" s="139"/>
      <c r="CX143" s="139"/>
      <c r="CY143" s="140"/>
      <c r="CZ143" s="138"/>
      <c r="DA143" s="139"/>
      <c r="DB143" s="139"/>
      <c r="DC143" s="140"/>
      <c r="DD143" s="132"/>
      <c r="DE143" s="133"/>
      <c r="DF143" s="133"/>
      <c r="DG143" s="133"/>
      <c r="DH143" s="133"/>
      <c r="DI143" s="134"/>
      <c r="DJ143" s="132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4"/>
      <c r="DX143" s="132"/>
      <c r="DY143" s="133"/>
      <c r="DZ143" s="133"/>
      <c r="EA143" s="133"/>
      <c r="EB143" s="133"/>
      <c r="EC143" s="133"/>
      <c r="ED143" s="133"/>
      <c r="EE143" s="133"/>
      <c r="EF143" s="133"/>
      <c r="EG143" s="133"/>
      <c r="EH143" s="133"/>
      <c r="EI143" s="133"/>
      <c r="EJ143" s="133"/>
      <c r="EK143" s="133"/>
      <c r="EL143" s="133"/>
      <c r="EM143" s="134"/>
      <c r="EN143" s="132"/>
      <c r="EO143" s="133"/>
      <c r="EP143" s="133"/>
      <c r="EQ143" s="133"/>
      <c r="ER143" s="133"/>
      <c r="ES143" s="133"/>
      <c r="ET143" s="133"/>
      <c r="EU143" s="133"/>
      <c r="EV143" s="133"/>
      <c r="EW143" s="133"/>
      <c r="EX143" s="133"/>
      <c r="EY143" s="133"/>
      <c r="EZ143" s="133"/>
      <c r="FA143" s="133"/>
      <c r="FB143" s="133"/>
      <c r="FC143" s="134"/>
    </row>
    <row r="144" spans="1:159" ht="25.5" customHeight="1">
      <c r="A144" s="49"/>
      <c r="B144" s="85" t="s">
        <v>129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6"/>
      <c r="AR144" s="142" t="s">
        <v>163</v>
      </c>
      <c r="AS144" s="143"/>
      <c r="AT144" s="143"/>
      <c r="AU144" s="143"/>
      <c r="AV144" s="143"/>
      <c r="AW144" s="143"/>
      <c r="AX144" s="143"/>
      <c r="AY144" s="143"/>
      <c r="AZ144" s="144"/>
      <c r="BA144" s="82" t="s">
        <v>169</v>
      </c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4"/>
      <c r="BT144" s="132">
        <f t="shared" si="1"/>
        <v>1679124.48</v>
      </c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4"/>
      <c r="CG144" s="141"/>
      <c r="CH144" s="141"/>
      <c r="CI144" s="141"/>
      <c r="CJ144" s="141"/>
      <c r="CK144" s="141"/>
      <c r="CL144" s="141">
        <v>1679124.48</v>
      </c>
      <c r="CM144" s="141"/>
      <c r="CN144" s="141"/>
      <c r="CO144" s="141"/>
      <c r="CP144" s="141"/>
      <c r="CQ144" s="141"/>
      <c r="CR144" s="57"/>
      <c r="CS144" s="138"/>
      <c r="CT144" s="139"/>
      <c r="CU144" s="139"/>
      <c r="CV144" s="139"/>
      <c r="CW144" s="139"/>
      <c r="CX144" s="139"/>
      <c r="CY144" s="140"/>
      <c r="CZ144" s="138"/>
      <c r="DA144" s="139"/>
      <c r="DB144" s="139"/>
      <c r="DC144" s="140"/>
      <c r="DD144" s="132"/>
      <c r="DE144" s="133"/>
      <c r="DF144" s="133"/>
      <c r="DG144" s="133"/>
      <c r="DH144" s="133"/>
      <c r="DI144" s="134"/>
      <c r="DJ144" s="132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4"/>
      <c r="DX144" s="132"/>
      <c r="DY144" s="133"/>
      <c r="DZ144" s="133"/>
      <c r="EA144" s="133"/>
      <c r="EB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  <c r="EL144" s="133"/>
      <c r="EM144" s="134"/>
      <c r="EN144" s="132"/>
      <c r="EO144" s="133"/>
      <c r="EP144" s="133"/>
      <c r="EQ144" s="133"/>
      <c r="ER144" s="133"/>
      <c r="ES144" s="133"/>
      <c r="ET144" s="133"/>
      <c r="EU144" s="133"/>
      <c r="EV144" s="133"/>
      <c r="EW144" s="133"/>
      <c r="EX144" s="133"/>
      <c r="EY144" s="133"/>
      <c r="EZ144" s="133"/>
      <c r="FA144" s="133"/>
      <c r="FB144" s="133"/>
      <c r="FC144" s="134"/>
    </row>
    <row r="145" spans="1:159" ht="23.25" customHeight="1">
      <c r="A145" s="49"/>
      <c r="B145" s="85" t="s">
        <v>130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6"/>
      <c r="AR145" s="142" t="s">
        <v>164</v>
      </c>
      <c r="AS145" s="143"/>
      <c r="AT145" s="143"/>
      <c r="AU145" s="143"/>
      <c r="AV145" s="143"/>
      <c r="AW145" s="143"/>
      <c r="AX145" s="143"/>
      <c r="AY145" s="143"/>
      <c r="AZ145" s="144"/>
      <c r="BA145" s="82" t="s">
        <v>169</v>
      </c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4"/>
      <c r="BT145" s="132">
        <f t="shared" si="1"/>
        <v>1075264.09</v>
      </c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4"/>
      <c r="CG145" s="141"/>
      <c r="CH145" s="141"/>
      <c r="CI145" s="141"/>
      <c r="CJ145" s="141"/>
      <c r="CK145" s="141"/>
      <c r="CL145" s="141">
        <v>764396.25</v>
      </c>
      <c r="CM145" s="141"/>
      <c r="CN145" s="141"/>
      <c r="CO145" s="141"/>
      <c r="CP145" s="141"/>
      <c r="CQ145" s="141"/>
      <c r="CR145" s="57"/>
      <c r="CS145" s="138"/>
      <c r="CT145" s="139"/>
      <c r="CU145" s="139"/>
      <c r="CV145" s="139"/>
      <c r="CW145" s="139"/>
      <c r="CX145" s="139"/>
      <c r="CY145" s="140"/>
      <c r="CZ145" s="138"/>
      <c r="DA145" s="139"/>
      <c r="DB145" s="139"/>
      <c r="DC145" s="140"/>
      <c r="DD145" s="132"/>
      <c r="DE145" s="133"/>
      <c r="DF145" s="133"/>
      <c r="DG145" s="133"/>
      <c r="DH145" s="133"/>
      <c r="DI145" s="134"/>
      <c r="DJ145" s="132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4"/>
      <c r="DX145" s="132">
        <v>310867.84</v>
      </c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4"/>
      <c r="EN145" s="132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4"/>
    </row>
    <row r="146" spans="1:159" ht="44.25" customHeight="1">
      <c r="A146" s="49"/>
      <c r="B146" s="85" t="s">
        <v>131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6"/>
      <c r="AR146" s="142" t="s">
        <v>165</v>
      </c>
      <c r="AS146" s="143"/>
      <c r="AT146" s="143"/>
      <c r="AU146" s="143"/>
      <c r="AV146" s="143"/>
      <c r="AW146" s="143"/>
      <c r="AX146" s="143"/>
      <c r="AY146" s="143"/>
      <c r="AZ146" s="144"/>
      <c r="BA146" s="82" t="s">
        <v>169</v>
      </c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4"/>
      <c r="BT146" s="132">
        <f t="shared" si="1"/>
        <v>0</v>
      </c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4"/>
      <c r="CG146" s="141"/>
      <c r="CH146" s="141"/>
      <c r="CI146" s="141"/>
      <c r="CJ146" s="141"/>
      <c r="CK146" s="141"/>
      <c r="CL146" s="141"/>
      <c r="CM146" s="141"/>
      <c r="CN146" s="141"/>
      <c r="CO146" s="141"/>
      <c r="CP146" s="141"/>
      <c r="CQ146" s="141"/>
      <c r="CR146" s="57"/>
      <c r="CS146" s="138"/>
      <c r="CT146" s="139"/>
      <c r="CU146" s="139"/>
      <c r="CV146" s="139"/>
      <c r="CW146" s="139"/>
      <c r="CX146" s="139"/>
      <c r="CY146" s="140"/>
      <c r="CZ146" s="138"/>
      <c r="DA146" s="139"/>
      <c r="DB146" s="139"/>
      <c r="DC146" s="140"/>
      <c r="DD146" s="132"/>
      <c r="DE146" s="133"/>
      <c r="DF146" s="133"/>
      <c r="DG146" s="133"/>
      <c r="DH146" s="133"/>
      <c r="DI146" s="134"/>
      <c r="DJ146" s="132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4"/>
      <c r="DX146" s="132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4"/>
      <c r="EN146" s="132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4"/>
    </row>
    <row r="147" spans="1:159" ht="44.25" customHeight="1">
      <c r="A147" s="49"/>
      <c r="B147" s="85" t="s">
        <v>132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6"/>
      <c r="AR147" s="142" t="s">
        <v>166</v>
      </c>
      <c r="AS147" s="143"/>
      <c r="AT147" s="143"/>
      <c r="AU147" s="143"/>
      <c r="AV147" s="143"/>
      <c r="AW147" s="143"/>
      <c r="AX147" s="143"/>
      <c r="AY147" s="143"/>
      <c r="AZ147" s="144"/>
      <c r="BA147" s="82" t="s">
        <v>169</v>
      </c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4"/>
      <c r="BT147" s="132">
        <f t="shared" si="1"/>
        <v>337068.48</v>
      </c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4"/>
      <c r="CG147" s="141"/>
      <c r="CH147" s="141"/>
      <c r="CI147" s="141"/>
      <c r="CJ147" s="141"/>
      <c r="CK147" s="141"/>
      <c r="CL147" s="141">
        <v>103668.48</v>
      </c>
      <c r="CM147" s="141"/>
      <c r="CN147" s="141"/>
      <c r="CO147" s="141"/>
      <c r="CP147" s="141"/>
      <c r="CQ147" s="141"/>
      <c r="CR147" s="57"/>
      <c r="CS147" s="138"/>
      <c r="CT147" s="139"/>
      <c r="CU147" s="139"/>
      <c r="CV147" s="139"/>
      <c r="CW147" s="139"/>
      <c r="CX147" s="139"/>
      <c r="CY147" s="140"/>
      <c r="CZ147" s="138">
        <v>233400</v>
      </c>
      <c r="DA147" s="139"/>
      <c r="DB147" s="139"/>
      <c r="DC147" s="140"/>
      <c r="DD147" s="132"/>
      <c r="DE147" s="133"/>
      <c r="DF147" s="133"/>
      <c r="DG147" s="133"/>
      <c r="DH147" s="133"/>
      <c r="DI147" s="134"/>
      <c r="DJ147" s="132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4"/>
      <c r="DX147" s="132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3"/>
      <c r="EM147" s="134"/>
      <c r="EN147" s="132"/>
      <c r="EO147" s="133"/>
      <c r="EP147" s="133"/>
      <c r="EQ147" s="133"/>
      <c r="ER147" s="133"/>
      <c r="ES147" s="133"/>
      <c r="ET147" s="133"/>
      <c r="EU147" s="133"/>
      <c r="EV147" s="133"/>
      <c r="EW147" s="133"/>
      <c r="EX147" s="133"/>
      <c r="EY147" s="133"/>
      <c r="EZ147" s="133"/>
      <c r="FA147" s="133"/>
      <c r="FB147" s="133"/>
      <c r="FC147" s="134"/>
    </row>
    <row r="148" spans="1:159" ht="26.25" customHeight="1">
      <c r="A148" s="49"/>
      <c r="B148" s="85" t="s">
        <v>133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6"/>
      <c r="AR148" s="142" t="s">
        <v>76</v>
      </c>
      <c r="AS148" s="143"/>
      <c r="AT148" s="143"/>
      <c r="AU148" s="143"/>
      <c r="AV148" s="143"/>
      <c r="AW148" s="143"/>
      <c r="AX148" s="143"/>
      <c r="AY148" s="143"/>
      <c r="AZ148" s="144"/>
      <c r="BA148" s="82" t="s">
        <v>169</v>
      </c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4"/>
      <c r="BT148" s="132">
        <f t="shared" si="1"/>
        <v>10091552.87</v>
      </c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4"/>
      <c r="CG148" s="141">
        <v>761000</v>
      </c>
      <c r="CH148" s="141"/>
      <c r="CI148" s="141"/>
      <c r="CJ148" s="141"/>
      <c r="CK148" s="141"/>
      <c r="CL148" s="141">
        <v>106209.54</v>
      </c>
      <c r="CM148" s="141"/>
      <c r="CN148" s="141"/>
      <c r="CO148" s="141"/>
      <c r="CP148" s="141"/>
      <c r="CQ148" s="141"/>
      <c r="CR148" s="57"/>
      <c r="CS148" s="138">
        <f>102212+92800+7708300</f>
        <v>7903312</v>
      </c>
      <c r="CT148" s="139"/>
      <c r="CU148" s="139"/>
      <c r="CV148" s="139"/>
      <c r="CW148" s="139"/>
      <c r="CX148" s="139"/>
      <c r="CY148" s="140"/>
      <c r="CZ148" s="138">
        <f>602024.53+8308+7700+77998.8+625000</f>
        <v>1321031.33</v>
      </c>
      <c r="DA148" s="139"/>
      <c r="DB148" s="139"/>
      <c r="DC148" s="140"/>
      <c r="DD148" s="132"/>
      <c r="DE148" s="133"/>
      <c r="DF148" s="133"/>
      <c r="DG148" s="133"/>
      <c r="DH148" s="133"/>
      <c r="DI148" s="134"/>
      <c r="DJ148" s="132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4"/>
      <c r="DX148" s="132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4"/>
      <c r="EN148" s="132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4"/>
    </row>
    <row r="149" spans="1:159" ht="36.75" customHeight="1">
      <c r="A149" s="49"/>
      <c r="B149" s="85" t="s">
        <v>134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6"/>
      <c r="AR149" s="142" t="s">
        <v>167</v>
      </c>
      <c r="AS149" s="143"/>
      <c r="AT149" s="143"/>
      <c r="AU149" s="143"/>
      <c r="AV149" s="143"/>
      <c r="AW149" s="143"/>
      <c r="AX149" s="143"/>
      <c r="AY149" s="143"/>
      <c r="AZ149" s="144"/>
      <c r="BA149" s="82" t="s">
        <v>169</v>
      </c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4"/>
      <c r="BT149" s="132">
        <f>SUM(CG149:FC149)</f>
        <v>787500</v>
      </c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4"/>
      <c r="CG149" s="141">
        <v>787500</v>
      </c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57"/>
      <c r="CS149" s="138"/>
      <c r="CT149" s="139"/>
      <c r="CU149" s="139"/>
      <c r="CV149" s="139"/>
      <c r="CW149" s="139"/>
      <c r="CX149" s="139"/>
      <c r="CY149" s="140"/>
      <c r="CZ149" s="138"/>
      <c r="DA149" s="139"/>
      <c r="DB149" s="139"/>
      <c r="DC149" s="140"/>
      <c r="DD149" s="132"/>
      <c r="DE149" s="133"/>
      <c r="DF149" s="133"/>
      <c r="DG149" s="133"/>
      <c r="DH149" s="133"/>
      <c r="DI149" s="134"/>
      <c r="DJ149" s="132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4"/>
      <c r="DX149" s="132"/>
      <c r="DY149" s="133"/>
      <c r="DZ149" s="133"/>
      <c r="EA149" s="133"/>
      <c r="EB149" s="133"/>
      <c r="EC149" s="133"/>
      <c r="ED149" s="133"/>
      <c r="EE149" s="133"/>
      <c r="EF149" s="133"/>
      <c r="EG149" s="133"/>
      <c r="EH149" s="133"/>
      <c r="EI149" s="133"/>
      <c r="EJ149" s="133"/>
      <c r="EK149" s="133"/>
      <c r="EL149" s="133"/>
      <c r="EM149" s="134"/>
      <c r="EN149" s="132"/>
      <c r="EO149" s="133"/>
      <c r="EP149" s="133"/>
      <c r="EQ149" s="133"/>
      <c r="ER149" s="133"/>
      <c r="ES149" s="133"/>
      <c r="ET149" s="133"/>
      <c r="EU149" s="133"/>
      <c r="EV149" s="133"/>
      <c r="EW149" s="133"/>
      <c r="EX149" s="133"/>
      <c r="EY149" s="133"/>
      <c r="EZ149" s="133"/>
      <c r="FA149" s="133"/>
      <c r="FB149" s="133"/>
      <c r="FC149" s="134"/>
    </row>
    <row r="150" spans="1:159" ht="43.5" customHeight="1">
      <c r="A150" s="49"/>
      <c r="B150" s="85" t="s">
        <v>135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6"/>
      <c r="AR150" s="142" t="s">
        <v>170</v>
      </c>
      <c r="AS150" s="143"/>
      <c r="AT150" s="143"/>
      <c r="AU150" s="143"/>
      <c r="AV150" s="143"/>
      <c r="AW150" s="143"/>
      <c r="AX150" s="143"/>
      <c r="AY150" s="143"/>
      <c r="AZ150" s="144"/>
      <c r="BA150" s="82" t="s">
        <v>169</v>
      </c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4"/>
      <c r="BT150" s="132">
        <f>SUM(CG150:FC150)</f>
        <v>275472.56</v>
      </c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4"/>
      <c r="CG150" s="141">
        <v>8600</v>
      </c>
      <c r="CH150" s="141"/>
      <c r="CI150" s="141"/>
      <c r="CJ150" s="141"/>
      <c r="CK150" s="141"/>
      <c r="CL150" s="141"/>
      <c r="CM150" s="141"/>
      <c r="CN150" s="141"/>
      <c r="CO150" s="141"/>
      <c r="CP150" s="141"/>
      <c r="CQ150" s="141"/>
      <c r="CR150" s="57"/>
      <c r="CS150" s="138"/>
      <c r="CT150" s="139"/>
      <c r="CU150" s="139"/>
      <c r="CV150" s="139"/>
      <c r="CW150" s="139"/>
      <c r="CX150" s="139"/>
      <c r="CY150" s="140"/>
      <c r="CZ150" s="138">
        <v>266872.56</v>
      </c>
      <c r="DA150" s="139"/>
      <c r="DB150" s="139"/>
      <c r="DC150" s="140"/>
      <c r="DD150" s="132"/>
      <c r="DE150" s="133"/>
      <c r="DF150" s="133"/>
      <c r="DG150" s="133"/>
      <c r="DH150" s="133"/>
      <c r="DI150" s="134"/>
      <c r="DJ150" s="132"/>
      <c r="DK150" s="133"/>
      <c r="DL150" s="133"/>
      <c r="DM150" s="133"/>
      <c r="DN150" s="133"/>
      <c r="DO150" s="133"/>
      <c r="DP150" s="133"/>
      <c r="DQ150" s="133"/>
      <c r="DR150" s="133"/>
      <c r="DS150" s="133"/>
      <c r="DT150" s="133"/>
      <c r="DU150" s="133"/>
      <c r="DV150" s="133"/>
      <c r="DW150" s="134"/>
      <c r="DX150" s="132"/>
      <c r="DY150" s="133"/>
      <c r="DZ150" s="133"/>
      <c r="EA150" s="133"/>
      <c r="EB150" s="133"/>
      <c r="EC150" s="133"/>
      <c r="ED150" s="133"/>
      <c r="EE150" s="133"/>
      <c r="EF150" s="133"/>
      <c r="EG150" s="133"/>
      <c r="EH150" s="133"/>
      <c r="EI150" s="133"/>
      <c r="EJ150" s="133"/>
      <c r="EK150" s="133"/>
      <c r="EL150" s="133"/>
      <c r="EM150" s="134"/>
      <c r="EN150" s="132"/>
      <c r="EO150" s="133"/>
      <c r="EP150" s="133"/>
      <c r="EQ150" s="133"/>
      <c r="ER150" s="133"/>
      <c r="ES150" s="133"/>
      <c r="ET150" s="133"/>
      <c r="EU150" s="133"/>
      <c r="EV150" s="133"/>
      <c r="EW150" s="133"/>
      <c r="EX150" s="133"/>
      <c r="EY150" s="133"/>
      <c r="EZ150" s="133"/>
      <c r="FA150" s="133"/>
      <c r="FB150" s="133"/>
      <c r="FC150" s="134"/>
    </row>
    <row r="151" spans="1:159" ht="42.75" customHeight="1">
      <c r="A151" s="49"/>
      <c r="B151" s="130" t="s">
        <v>58</v>
      </c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1"/>
      <c r="AR151" s="135" t="s">
        <v>171</v>
      </c>
      <c r="AS151" s="136"/>
      <c r="AT151" s="136"/>
      <c r="AU151" s="136"/>
      <c r="AV151" s="136"/>
      <c r="AW151" s="136"/>
      <c r="AX151" s="136"/>
      <c r="AY151" s="136"/>
      <c r="AZ151" s="137"/>
      <c r="BA151" s="82" t="s">
        <v>90</v>
      </c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4"/>
      <c r="BT151" s="132">
        <f>SUM(CG151:FC151)</f>
        <v>0</v>
      </c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4"/>
      <c r="CG151" s="129">
        <v>0</v>
      </c>
      <c r="CH151" s="129"/>
      <c r="CI151" s="129"/>
      <c r="CJ151" s="129"/>
      <c r="CK151" s="129"/>
      <c r="CL151" s="129">
        <v>0</v>
      </c>
      <c r="CM151" s="129"/>
      <c r="CN151" s="129"/>
      <c r="CO151" s="129"/>
      <c r="CP151" s="129"/>
      <c r="CQ151" s="129"/>
      <c r="CR151" s="57">
        <v>0</v>
      </c>
      <c r="CS151" s="138">
        <v>0</v>
      </c>
      <c r="CT151" s="139"/>
      <c r="CU151" s="139"/>
      <c r="CV151" s="139"/>
      <c r="CW151" s="139"/>
      <c r="CX151" s="139"/>
      <c r="CY151" s="140"/>
      <c r="CZ151" s="138">
        <v>0</v>
      </c>
      <c r="DA151" s="139"/>
      <c r="DB151" s="139"/>
      <c r="DC151" s="140"/>
      <c r="DD151" s="132">
        <v>0</v>
      </c>
      <c r="DE151" s="133"/>
      <c r="DF151" s="133"/>
      <c r="DG151" s="133"/>
      <c r="DH151" s="133"/>
      <c r="DI151" s="134"/>
      <c r="DJ151" s="132">
        <v>0</v>
      </c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4"/>
      <c r="DX151" s="132">
        <v>0</v>
      </c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3"/>
      <c r="EM151" s="134"/>
      <c r="EN151" s="132">
        <v>0</v>
      </c>
      <c r="EO151" s="133"/>
      <c r="EP151" s="133"/>
      <c r="EQ151" s="133"/>
      <c r="ER151" s="133"/>
      <c r="ES151" s="133"/>
      <c r="ET151" s="133"/>
      <c r="EU151" s="133"/>
      <c r="EV151" s="133"/>
      <c r="EW151" s="133"/>
      <c r="EX151" s="133"/>
      <c r="EY151" s="133"/>
      <c r="EZ151" s="133"/>
      <c r="FA151" s="133"/>
      <c r="FB151" s="133"/>
      <c r="FC151" s="134"/>
    </row>
    <row r="152" spans="1:159" ht="40.5" customHeight="1">
      <c r="A152" s="49"/>
      <c r="B152" s="130" t="s">
        <v>59</v>
      </c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1"/>
      <c r="AR152" s="135" t="s">
        <v>172</v>
      </c>
      <c r="AS152" s="136"/>
      <c r="AT152" s="136"/>
      <c r="AU152" s="136"/>
      <c r="AV152" s="136"/>
      <c r="AW152" s="136"/>
      <c r="AX152" s="136"/>
      <c r="AY152" s="136"/>
      <c r="AZ152" s="137"/>
      <c r="BA152" s="82" t="s">
        <v>90</v>
      </c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4"/>
      <c r="BT152" s="132">
        <f>SUM(CG152:FC152)</f>
        <v>0</v>
      </c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4"/>
      <c r="CG152" s="129">
        <v>0</v>
      </c>
      <c r="CH152" s="129"/>
      <c r="CI152" s="129"/>
      <c r="CJ152" s="129"/>
      <c r="CK152" s="129"/>
      <c r="CL152" s="129">
        <v>0</v>
      </c>
      <c r="CM152" s="129"/>
      <c r="CN152" s="129"/>
      <c r="CO152" s="129"/>
      <c r="CP152" s="129"/>
      <c r="CQ152" s="129"/>
      <c r="CR152" s="57">
        <v>0</v>
      </c>
      <c r="CS152" s="138">
        <v>0</v>
      </c>
      <c r="CT152" s="139"/>
      <c r="CU152" s="139"/>
      <c r="CV152" s="139"/>
      <c r="CW152" s="139"/>
      <c r="CX152" s="139"/>
      <c r="CY152" s="140"/>
      <c r="CZ152" s="138">
        <v>0</v>
      </c>
      <c r="DA152" s="139"/>
      <c r="DB152" s="139"/>
      <c r="DC152" s="140"/>
      <c r="DD152" s="132">
        <v>0</v>
      </c>
      <c r="DE152" s="133"/>
      <c r="DF152" s="133"/>
      <c r="DG152" s="133"/>
      <c r="DH152" s="133"/>
      <c r="DI152" s="134"/>
      <c r="DJ152" s="132">
        <v>0</v>
      </c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4"/>
      <c r="DX152" s="132">
        <v>0</v>
      </c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  <c r="EL152" s="133"/>
      <c r="EM152" s="134"/>
      <c r="EN152" s="132">
        <v>0</v>
      </c>
      <c r="EO152" s="133"/>
      <c r="EP152" s="133"/>
      <c r="EQ152" s="133"/>
      <c r="ER152" s="133"/>
      <c r="ES152" s="133"/>
      <c r="ET152" s="133"/>
      <c r="EU152" s="133"/>
      <c r="EV152" s="133"/>
      <c r="EW152" s="133"/>
      <c r="EX152" s="133"/>
      <c r="EY152" s="133"/>
      <c r="EZ152" s="133"/>
      <c r="FA152" s="133"/>
      <c r="FB152" s="133"/>
      <c r="FC152" s="134"/>
    </row>
    <row r="153" spans="1:159" ht="25.5" customHeight="1">
      <c r="A153" s="171" t="s">
        <v>3</v>
      </c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71"/>
      <c r="CJ153" s="171"/>
      <c r="CK153" s="171"/>
      <c r="CL153" s="171"/>
      <c r="CM153" s="171"/>
      <c r="CN153" s="171"/>
      <c r="CO153" s="171"/>
      <c r="CP153" s="171"/>
      <c r="CQ153" s="171"/>
      <c r="CR153" s="171"/>
      <c r="CS153" s="171"/>
      <c r="CT153" s="171"/>
      <c r="CU153" s="171"/>
      <c r="CV153" s="171"/>
      <c r="CW153" s="171"/>
      <c r="CX153" s="171"/>
      <c r="CY153" s="171"/>
      <c r="CZ153" s="171"/>
      <c r="DA153" s="171"/>
      <c r="DB153" s="171"/>
      <c r="DC153" s="171"/>
      <c r="DD153" s="171"/>
      <c r="DE153" s="171"/>
      <c r="DF153" s="171"/>
      <c r="DG153" s="171"/>
      <c r="DH153" s="171"/>
      <c r="DI153" s="171"/>
      <c r="DJ153" s="171"/>
      <c r="DK153" s="171"/>
      <c r="DL153" s="171"/>
      <c r="DM153" s="171"/>
      <c r="DN153" s="171"/>
      <c r="DO153" s="171"/>
      <c r="DP153" s="171"/>
      <c r="DQ153" s="171"/>
      <c r="DR153" s="171"/>
      <c r="DS153" s="171"/>
      <c r="DT153" s="171"/>
      <c r="DU153" s="171"/>
      <c r="DV153" s="171"/>
      <c r="DW153" s="171"/>
      <c r="DX153" s="171"/>
      <c r="DY153" s="171"/>
      <c r="DZ153" s="171"/>
      <c r="EA153" s="171"/>
      <c r="EB153" s="171"/>
      <c r="EC153" s="171"/>
      <c r="ED153" s="171"/>
      <c r="EE153" s="171"/>
      <c r="EF153" s="171"/>
      <c r="EG153" s="171"/>
      <c r="EH153" s="171"/>
      <c r="EI153" s="171"/>
      <c r="EJ153" s="171"/>
      <c r="EK153" s="171"/>
      <c r="EL153" s="171"/>
      <c r="EM153" s="171"/>
      <c r="EN153" s="171"/>
      <c r="EO153" s="171"/>
      <c r="EP153" s="171"/>
      <c r="EQ153" s="171"/>
      <c r="ER153" s="171"/>
      <c r="ES153" s="171"/>
      <c r="ET153" s="171"/>
      <c r="EU153" s="171"/>
      <c r="EV153" s="171"/>
      <c r="EW153" s="171"/>
      <c r="EX153" s="171"/>
      <c r="EY153" s="171"/>
      <c r="EZ153" s="171"/>
      <c r="FA153" s="171"/>
      <c r="FB153" s="171"/>
      <c r="FC153" s="171"/>
    </row>
    <row r="154" spans="1:78" ht="1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</row>
    <row r="155" spans="1:159" ht="18.75">
      <c r="A155" s="111" t="s">
        <v>95</v>
      </c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3"/>
      <c r="AR155" s="111" t="s">
        <v>41</v>
      </c>
      <c r="AS155" s="112"/>
      <c r="AT155" s="112"/>
      <c r="AU155" s="112"/>
      <c r="AV155" s="112"/>
      <c r="AW155" s="112"/>
      <c r="AX155" s="112"/>
      <c r="AY155" s="112"/>
      <c r="AZ155" s="113"/>
      <c r="BA155" s="111" t="s">
        <v>42</v>
      </c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3"/>
      <c r="BT155" s="87" t="s">
        <v>176</v>
      </c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9"/>
    </row>
    <row r="156" spans="1:159" ht="14.25" customHeight="1">
      <c r="A156" s="114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6"/>
      <c r="AR156" s="114"/>
      <c r="AS156" s="115"/>
      <c r="AT156" s="115"/>
      <c r="AU156" s="115"/>
      <c r="AV156" s="115"/>
      <c r="AW156" s="115"/>
      <c r="AX156" s="115"/>
      <c r="AY156" s="115"/>
      <c r="AZ156" s="116"/>
      <c r="BA156" s="114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6"/>
      <c r="BT156" s="111" t="s">
        <v>43</v>
      </c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3"/>
      <c r="CG156" s="92" t="s">
        <v>101</v>
      </c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  <c r="DR156" s="93"/>
      <c r="DS156" s="93"/>
      <c r="DT156" s="93"/>
      <c r="DU156" s="93"/>
      <c r="DV156" s="93"/>
      <c r="DW156" s="93"/>
      <c r="DX156" s="93"/>
      <c r="DY156" s="93"/>
      <c r="DZ156" s="93"/>
      <c r="EA156" s="93"/>
      <c r="EB156" s="93"/>
      <c r="EC156" s="93"/>
      <c r="ED156" s="93"/>
      <c r="EE156" s="93"/>
      <c r="EF156" s="93"/>
      <c r="EG156" s="93"/>
      <c r="EH156" s="93"/>
      <c r="EI156" s="93"/>
      <c r="EJ156" s="93"/>
      <c r="EK156" s="93"/>
      <c r="EL156" s="93"/>
      <c r="EM156" s="93"/>
      <c r="EN156" s="93"/>
      <c r="EO156" s="93"/>
      <c r="EP156" s="93"/>
      <c r="EQ156" s="93"/>
      <c r="ER156" s="93"/>
      <c r="ES156" s="93"/>
      <c r="ET156" s="93"/>
      <c r="EU156" s="93"/>
      <c r="EV156" s="93"/>
      <c r="EW156" s="93"/>
      <c r="EX156" s="93"/>
      <c r="EY156" s="93"/>
      <c r="EZ156" s="93"/>
      <c r="FA156" s="93"/>
      <c r="FB156" s="93"/>
      <c r="FC156" s="94"/>
    </row>
    <row r="157" spans="1:159" ht="128.25" customHeight="1">
      <c r="A157" s="114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6"/>
      <c r="AR157" s="114"/>
      <c r="AS157" s="115"/>
      <c r="AT157" s="115"/>
      <c r="AU157" s="115"/>
      <c r="AV157" s="115"/>
      <c r="AW157" s="115"/>
      <c r="AX157" s="115"/>
      <c r="AY157" s="115"/>
      <c r="AZ157" s="116"/>
      <c r="BA157" s="114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6"/>
      <c r="BT157" s="114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6"/>
      <c r="CG157" s="162" t="s">
        <v>44</v>
      </c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92" t="s">
        <v>175</v>
      </c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4"/>
      <c r="DD157" s="120" t="s">
        <v>45</v>
      </c>
      <c r="DE157" s="121"/>
      <c r="DF157" s="121"/>
      <c r="DG157" s="121"/>
      <c r="DH157" s="121"/>
      <c r="DI157" s="122"/>
      <c r="DJ157" s="120" t="s">
        <v>46</v>
      </c>
      <c r="DK157" s="121"/>
      <c r="DL157" s="121"/>
      <c r="DM157" s="121"/>
      <c r="DN157" s="121"/>
      <c r="DO157" s="121"/>
      <c r="DP157" s="121"/>
      <c r="DQ157" s="121"/>
      <c r="DR157" s="121"/>
      <c r="DS157" s="121"/>
      <c r="DT157" s="121"/>
      <c r="DU157" s="121"/>
      <c r="DV157" s="121"/>
      <c r="DW157" s="122"/>
      <c r="DX157" s="92" t="s">
        <v>88</v>
      </c>
      <c r="DY157" s="93"/>
      <c r="DZ157" s="93"/>
      <c r="EA157" s="93"/>
      <c r="EB157" s="93"/>
      <c r="EC157" s="93"/>
      <c r="ED157" s="93"/>
      <c r="EE157" s="93"/>
      <c r="EF157" s="93"/>
      <c r="EG157" s="93"/>
      <c r="EH157" s="93"/>
      <c r="EI157" s="93"/>
      <c r="EJ157" s="93"/>
      <c r="EK157" s="93"/>
      <c r="EL157" s="93"/>
      <c r="EM157" s="93"/>
      <c r="EN157" s="93"/>
      <c r="EO157" s="93"/>
      <c r="EP157" s="93"/>
      <c r="EQ157" s="93"/>
      <c r="ER157" s="93"/>
      <c r="ES157" s="93"/>
      <c r="ET157" s="93"/>
      <c r="EU157" s="93"/>
      <c r="EV157" s="93"/>
      <c r="EW157" s="93"/>
      <c r="EX157" s="93"/>
      <c r="EY157" s="93"/>
      <c r="EZ157" s="93"/>
      <c r="FA157" s="93"/>
      <c r="FB157" s="93"/>
      <c r="FC157" s="94"/>
    </row>
    <row r="158" spans="1:159" ht="56.25">
      <c r="A158" s="117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9"/>
      <c r="AR158" s="117"/>
      <c r="AS158" s="118"/>
      <c r="AT158" s="118"/>
      <c r="AU158" s="118"/>
      <c r="AV158" s="118"/>
      <c r="AW158" s="118"/>
      <c r="AX158" s="118"/>
      <c r="AY158" s="118"/>
      <c r="AZ158" s="119"/>
      <c r="BA158" s="117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9"/>
      <c r="BT158" s="117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9"/>
      <c r="CG158" s="170" t="s">
        <v>173</v>
      </c>
      <c r="CH158" s="170"/>
      <c r="CI158" s="170"/>
      <c r="CJ158" s="170"/>
      <c r="CK158" s="170"/>
      <c r="CL158" s="170" t="s">
        <v>174</v>
      </c>
      <c r="CM158" s="170"/>
      <c r="CN158" s="170"/>
      <c r="CO158" s="170"/>
      <c r="CP158" s="170"/>
      <c r="CQ158" s="170"/>
      <c r="CR158" s="63" t="s">
        <v>23</v>
      </c>
      <c r="CS158" s="162" t="s">
        <v>173</v>
      </c>
      <c r="CT158" s="162"/>
      <c r="CU158" s="162"/>
      <c r="CV158" s="162"/>
      <c r="CW158" s="162"/>
      <c r="CX158" s="162"/>
      <c r="CY158" s="162"/>
      <c r="CZ158" s="162" t="s">
        <v>174</v>
      </c>
      <c r="DA158" s="162"/>
      <c r="DB158" s="162"/>
      <c r="DC158" s="162"/>
      <c r="DD158" s="123"/>
      <c r="DE158" s="124"/>
      <c r="DF158" s="124"/>
      <c r="DG158" s="124"/>
      <c r="DH158" s="124"/>
      <c r="DI158" s="125"/>
      <c r="DJ158" s="123"/>
      <c r="DK158" s="124"/>
      <c r="DL158" s="124"/>
      <c r="DM158" s="124"/>
      <c r="DN158" s="124"/>
      <c r="DO158" s="124"/>
      <c r="DP158" s="124"/>
      <c r="DQ158" s="124"/>
      <c r="DR158" s="124"/>
      <c r="DS158" s="124"/>
      <c r="DT158" s="124"/>
      <c r="DU158" s="124"/>
      <c r="DV158" s="124"/>
      <c r="DW158" s="125"/>
      <c r="DX158" s="64" t="s">
        <v>43</v>
      </c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6"/>
      <c r="EN158" s="108" t="s">
        <v>47</v>
      </c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10"/>
    </row>
    <row r="159" spans="1:159" ht="15" customHeight="1">
      <c r="A159" s="92">
        <v>1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4"/>
      <c r="AR159" s="92">
        <v>2</v>
      </c>
      <c r="AS159" s="93"/>
      <c r="AT159" s="93"/>
      <c r="AU159" s="93"/>
      <c r="AV159" s="93"/>
      <c r="AW159" s="93"/>
      <c r="AX159" s="93"/>
      <c r="AY159" s="93"/>
      <c r="AZ159" s="94"/>
      <c r="BA159" s="92">
        <v>3</v>
      </c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4"/>
      <c r="BT159" s="92">
        <v>4</v>
      </c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4"/>
      <c r="CG159" s="162">
        <v>5</v>
      </c>
      <c r="CH159" s="162"/>
      <c r="CI159" s="162"/>
      <c r="CJ159" s="162"/>
      <c r="CK159" s="162"/>
      <c r="CL159" s="162"/>
      <c r="CM159" s="162"/>
      <c r="CN159" s="162"/>
      <c r="CO159" s="162"/>
      <c r="CP159" s="162"/>
      <c r="CQ159" s="162"/>
      <c r="CR159" s="93">
        <v>6</v>
      </c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4"/>
      <c r="DD159" s="92">
        <v>7</v>
      </c>
      <c r="DE159" s="93"/>
      <c r="DF159" s="93"/>
      <c r="DG159" s="93"/>
      <c r="DH159" s="93"/>
      <c r="DI159" s="94"/>
      <c r="DJ159" s="92">
        <v>8</v>
      </c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4"/>
      <c r="DX159" s="163">
        <v>9</v>
      </c>
      <c r="DY159" s="164"/>
      <c r="DZ159" s="164"/>
      <c r="EA159" s="164"/>
      <c r="EB159" s="164"/>
      <c r="EC159" s="164"/>
      <c r="ED159" s="164"/>
      <c r="EE159" s="164"/>
      <c r="EF159" s="164"/>
      <c r="EG159" s="164"/>
      <c r="EH159" s="164"/>
      <c r="EI159" s="164"/>
      <c r="EJ159" s="164"/>
      <c r="EK159" s="164"/>
      <c r="EL159" s="164"/>
      <c r="EM159" s="165"/>
      <c r="EN159" s="166">
        <v>10</v>
      </c>
      <c r="EO159" s="167"/>
      <c r="EP159" s="167"/>
      <c r="EQ159" s="167"/>
      <c r="ER159" s="167"/>
      <c r="ES159" s="167"/>
      <c r="ET159" s="167"/>
      <c r="EU159" s="167"/>
      <c r="EV159" s="167"/>
      <c r="EW159" s="167"/>
      <c r="EX159" s="167"/>
      <c r="EY159" s="167"/>
      <c r="EZ159" s="167"/>
      <c r="FA159" s="167"/>
      <c r="FB159" s="167"/>
      <c r="FC159" s="168"/>
    </row>
    <row r="160" spans="1:159" ht="21.75" customHeight="1">
      <c r="A160" s="169" t="s">
        <v>48</v>
      </c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1"/>
      <c r="AR160" s="154" t="s">
        <v>139</v>
      </c>
      <c r="AS160" s="155"/>
      <c r="AT160" s="155"/>
      <c r="AU160" s="155"/>
      <c r="AV160" s="155"/>
      <c r="AW160" s="155"/>
      <c r="AX160" s="155"/>
      <c r="AY160" s="155"/>
      <c r="AZ160" s="156"/>
      <c r="BA160" s="154" t="s">
        <v>90</v>
      </c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6"/>
      <c r="BT160" s="157">
        <f>SUM(CG160:FC160)</f>
        <v>42341448.870000005</v>
      </c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>
        <f>CG163+CG164+CG165+CG166</f>
        <v>33557100</v>
      </c>
      <c r="CH160" s="157"/>
      <c r="CI160" s="157"/>
      <c r="CJ160" s="157"/>
      <c r="CK160" s="157"/>
      <c r="CL160" s="157">
        <f>CL163+CL164+CL165+CL166</f>
        <v>6334952.09</v>
      </c>
      <c r="CM160" s="157"/>
      <c r="CN160" s="157"/>
      <c r="CO160" s="157"/>
      <c r="CP160" s="157"/>
      <c r="CQ160" s="157"/>
      <c r="CR160" s="62">
        <f>CR163+CR164+CR165+CR166</f>
        <v>0</v>
      </c>
      <c r="CS160" s="158">
        <f>CS163+CS164+CS165+CS166</f>
        <v>199012</v>
      </c>
      <c r="CT160" s="159"/>
      <c r="CU160" s="159"/>
      <c r="CV160" s="159"/>
      <c r="CW160" s="159"/>
      <c r="CX160" s="159"/>
      <c r="CY160" s="160"/>
      <c r="CZ160" s="158">
        <f>CZ163+CZ164+CZ165+CZ166</f>
        <v>1006913.4199999999</v>
      </c>
      <c r="DA160" s="159"/>
      <c r="DB160" s="159"/>
      <c r="DC160" s="160"/>
      <c r="DD160" s="158">
        <f>DD163+DD165</f>
        <v>0</v>
      </c>
      <c r="DE160" s="159"/>
      <c r="DF160" s="159"/>
      <c r="DG160" s="159"/>
      <c r="DH160" s="159"/>
      <c r="DI160" s="160"/>
      <c r="DJ160" s="158">
        <f>DJ163</f>
        <v>0</v>
      </c>
      <c r="DK160" s="159"/>
      <c r="DL160" s="159"/>
      <c r="DM160" s="159"/>
      <c r="DN160" s="159"/>
      <c r="DO160" s="159"/>
      <c r="DP160" s="159"/>
      <c r="DQ160" s="159"/>
      <c r="DR160" s="159"/>
      <c r="DS160" s="159"/>
      <c r="DT160" s="159"/>
      <c r="DU160" s="159"/>
      <c r="DV160" s="159"/>
      <c r="DW160" s="160"/>
      <c r="DX160" s="158">
        <f>DX163+DX164+DX166</f>
        <v>1243471.36</v>
      </c>
      <c r="DY160" s="159"/>
      <c r="DZ160" s="159"/>
      <c r="EA160" s="159"/>
      <c r="EB160" s="159"/>
      <c r="EC160" s="159"/>
      <c r="ED160" s="159"/>
      <c r="EE160" s="159"/>
      <c r="EF160" s="159"/>
      <c r="EG160" s="159"/>
      <c r="EH160" s="159"/>
      <c r="EI160" s="159"/>
      <c r="EJ160" s="159"/>
      <c r="EK160" s="159"/>
      <c r="EL160" s="159"/>
      <c r="EM160" s="160"/>
      <c r="EN160" s="158">
        <f>EN163+EN166</f>
        <v>0</v>
      </c>
      <c r="EO160" s="159"/>
      <c r="EP160" s="159"/>
      <c r="EQ160" s="159"/>
      <c r="ER160" s="159"/>
      <c r="ES160" s="159"/>
      <c r="ET160" s="159"/>
      <c r="EU160" s="159"/>
      <c r="EV160" s="159"/>
      <c r="EW160" s="159"/>
      <c r="EX160" s="159"/>
      <c r="EY160" s="159"/>
      <c r="EZ160" s="159"/>
      <c r="FA160" s="159"/>
      <c r="FB160" s="159"/>
      <c r="FC160" s="160"/>
    </row>
    <row r="161" spans="1:159" ht="39.75" customHeight="1">
      <c r="A161" s="85" t="s">
        <v>89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  <c r="EK161" s="85"/>
      <c r="EL161" s="85"/>
      <c r="EM161" s="85"/>
      <c r="EN161" s="85"/>
      <c r="EO161" s="85"/>
      <c r="EP161" s="85"/>
      <c r="EQ161" s="85"/>
      <c r="ER161" s="85"/>
      <c r="ES161" s="85"/>
      <c r="ET161" s="85"/>
      <c r="EU161" s="85"/>
      <c r="EV161" s="85"/>
      <c r="EW161" s="85"/>
      <c r="EX161" s="85"/>
      <c r="EY161" s="85"/>
      <c r="EZ161" s="85"/>
      <c r="FA161" s="85"/>
      <c r="FB161" s="85"/>
      <c r="FC161" s="86"/>
    </row>
    <row r="162" spans="1:159" ht="21.75" customHeight="1">
      <c r="A162" s="49"/>
      <c r="B162" s="85" t="s">
        <v>101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6"/>
      <c r="AR162" s="82"/>
      <c r="AS162" s="83"/>
      <c r="AT162" s="83"/>
      <c r="AU162" s="83"/>
      <c r="AV162" s="83"/>
      <c r="AW162" s="83"/>
      <c r="AX162" s="83"/>
      <c r="AY162" s="83"/>
      <c r="AZ162" s="84"/>
      <c r="BA162" s="82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4"/>
      <c r="BT162" s="64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6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59"/>
      <c r="CS162" s="92"/>
      <c r="CT162" s="93"/>
      <c r="CU162" s="93"/>
      <c r="CV162" s="93"/>
      <c r="CW162" s="93"/>
      <c r="CX162" s="93"/>
      <c r="CY162" s="94"/>
      <c r="CZ162" s="92"/>
      <c r="DA162" s="93"/>
      <c r="DB162" s="93"/>
      <c r="DC162" s="94"/>
      <c r="DD162" s="64"/>
      <c r="DE162" s="65"/>
      <c r="DF162" s="65"/>
      <c r="DG162" s="65"/>
      <c r="DH162" s="65"/>
      <c r="DI162" s="66"/>
      <c r="DJ162" s="64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6"/>
      <c r="DX162" s="158"/>
      <c r="DY162" s="159"/>
      <c r="DZ162" s="159"/>
      <c r="EA162" s="159"/>
      <c r="EB162" s="159"/>
      <c r="EC162" s="159"/>
      <c r="ED162" s="159"/>
      <c r="EE162" s="159"/>
      <c r="EF162" s="159"/>
      <c r="EG162" s="159"/>
      <c r="EH162" s="159"/>
      <c r="EI162" s="159"/>
      <c r="EJ162" s="159"/>
      <c r="EK162" s="159"/>
      <c r="EL162" s="159"/>
      <c r="EM162" s="160"/>
      <c r="EN162" s="64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6"/>
    </row>
    <row r="163" spans="1:159" ht="44.25" customHeight="1">
      <c r="A163" s="49"/>
      <c r="B163" s="85" t="s">
        <v>49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6"/>
      <c r="AR163" s="142" t="s">
        <v>140</v>
      </c>
      <c r="AS163" s="143"/>
      <c r="AT163" s="143"/>
      <c r="AU163" s="143"/>
      <c r="AV163" s="143"/>
      <c r="AW163" s="143"/>
      <c r="AX163" s="143"/>
      <c r="AY163" s="143"/>
      <c r="AZ163" s="144"/>
      <c r="BA163" s="82" t="s">
        <v>53</v>
      </c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4"/>
      <c r="BT163" s="132">
        <f>CG163+CL163+CS163+CZ163+DD163+DJ163+DX163</f>
        <v>1243471.36</v>
      </c>
      <c r="BU163" s="133"/>
      <c r="BV163" s="133"/>
      <c r="BW163" s="133"/>
      <c r="BX163" s="133"/>
      <c r="BY163" s="133"/>
      <c r="BZ163" s="133"/>
      <c r="CA163" s="133"/>
      <c r="CB163" s="133"/>
      <c r="CC163" s="133"/>
      <c r="CD163" s="133"/>
      <c r="CE163" s="133"/>
      <c r="CF163" s="134"/>
      <c r="CG163" s="129"/>
      <c r="CH163" s="129"/>
      <c r="CI163" s="129"/>
      <c r="CJ163" s="129"/>
      <c r="CK163" s="129"/>
      <c r="CL163" s="129"/>
      <c r="CM163" s="129"/>
      <c r="CN163" s="129"/>
      <c r="CO163" s="129"/>
      <c r="CP163" s="129"/>
      <c r="CQ163" s="129"/>
      <c r="CR163" s="60"/>
      <c r="CS163" s="138"/>
      <c r="CT163" s="139"/>
      <c r="CU163" s="139"/>
      <c r="CV163" s="139"/>
      <c r="CW163" s="139"/>
      <c r="CX163" s="139"/>
      <c r="CY163" s="140"/>
      <c r="CZ163" s="138"/>
      <c r="DA163" s="139"/>
      <c r="DB163" s="139"/>
      <c r="DC163" s="140"/>
      <c r="DD163" s="132"/>
      <c r="DE163" s="133"/>
      <c r="DF163" s="133"/>
      <c r="DG163" s="133"/>
      <c r="DH163" s="133"/>
      <c r="DI163" s="134"/>
      <c r="DJ163" s="132"/>
      <c r="DK163" s="133"/>
      <c r="DL163" s="133"/>
      <c r="DM163" s="133"/>
      <c r="DN163" s="133"/>
      <c r="DO163" s="133"/>
      <c r="DP163" s="133"/>
      <c r="DQ163" s="133"/>
      <c r="DR163" s="133"/>
      <c r="DS163" s="133"/>
      <c r="DT163" s="133"/>
      <c r="DU163" s="133"/>
      <c r="DV163" s="133"/>
      <c r="DW163" s="134"/>
      <c r="DX163" s="132">
        <v>1243471.36</v>
      </c>
      <c r="DY163" s="133"/>
      <c r="DZ163" s="133"/>
      <c r="EA163" s="133"/>
      <c r="EB163" s="133"/>
      <c r="EC163" s="133"/>
      <c r="ED163" s="133"/>
      <c r="EE163" s="133"/>
      <c r="EF163" s="133"/>
      <c r="EG163" s="133"/>
      <c r="EH163" s="133"/>
      <c r="EI163" s="133"/>
      <c r="EJ163" s="133"/>
      <c r="EK163" s="133"/>
      <c r="EL163" s="133"/>
      <c r="EM163" s="134"/>
      <c r="EN163" s="132"/>
      <c r="EO163" s="133"/>
      <c r="EP163" s="133"/>
      <c r="EQ163" s="133"/>
      <c r="ER163" s="133"/>
      <c r="ES163" s="133"/>
      <c r="ET163" s="133"/>
      <c r="EU163" s="133"/>
      <c r="EV163" s="133"/>
      <c r="EW163" s="133"/>
      <c r="EX163" s="133"/>
      <c r="EY163" s="133"/>
      <c r="EZ163" s="133"/>
      <c r="FA163" s="133"/>
      <c r="FB163" s="133"/>
      <c r="FC163" s="134"/>
    </row>
    <row r="164" spans="1:159" ht="58.5" customHeight="1">
      <c r="A164" s="49"/>
      <c r="B164" s="85" t="s">
        <v>50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6"/>
      <c r="AR164" s="142" t="s">
        <v>141</v>
      </c>
      <c r="AS164" s="143"/>
      <c r="AT164" s="143"/>
      <c r="AU164" s="143"/>
      <c r="AV164" s="143"/>
      <c r="AW164" s="143"/>
      <c r="AX164" s="143"/>
      <c r="AY164" s="143"/>
      <c r="AZ164" s="144"/>
      <c r="BA164" s="82" t="s">
        <v>53</v>
      </c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4"/>
      <c r="BT164" s="132">
        <f>CG164+CL164+CS164+CZ164+DX164</f>
        <v>0</v>
      </c>
      <c r="BU164" s="133"/>
      <c r="BV164" s="133"/>
      <c r="BW164" s="133"/>
      <c r="BX164" s="133"/>
      <c r="BY164" s="133"/>
      <c r="BZ164" s="133"/>
      <c r="CA164" s="133"/>
      <c r="CB164" s="133"/>
      <c r="CC164" s="133"/>
      <c r="CD164" s="133"/>
      <c r="CE164" s="133"/>
      <c r="CF164" s="134"/>
      <c r="CG164" s="129"/>
      <c r="CH164" s="129"/>
      <c r="CI164" s="129"/>
      <c r="CJ164" s="129"/>
      <c r="CK164" s="129"/>
      <c r="CL164" s="129"/>
      <c r="CM164" s="129"/>
      <c r="CN164" s="129"/>
      <c r="CO164" s="129"/>
      <c r="CP164" s="129"/>
      <c r="CQ164" s="129"/>
      <c r="CR164" s="60"/>
      <c r="CS164" s="138"/>
      <c r="CT164" s="139"/>
      <c r="CU164" s="139"/>
      <c r="CV164" s="139"/>
      <c r="CW164" s="139"/>
      <c r="CX164" s="139"/>
      <c r="CY164" s="140"/>
      <c r="CZ164" s="138"/>
      <c r="DA164" s="139"/>
      <c r="DB164" s="139"/>
      <c r="DC164" s="140"/>
      <c r="DD164" s="132" t="s">
        <v>90</v>
      </c>
      <c r="DE164" s="133"/>
      <c r="DF164" s="133"/>
      <c r="DG164" s="133"/>
      <c r="DH164" s="133"/>
      <c r="DI164" s="134"/>
      <c r="DJ164" s="132" t="s">
        <v>90</v>
      </c>
      <c r="DK164" s="133"/>
      <c r="DL164" s="133"/>
      <c r="DM164" s="133"/>
      <c r="DN164" s="133"/>
      <c r="DO164" s="133"/>
      <c r="DP164" s="133"/>
      <c r="DQ164" s="133"/>
      <c r="DR164" s="133"/>
      <c r="DS164" s="133"/>
      <c r="DT164" s="133"/>
      <c r="DU164" s="133"/>
      <c r="DV164" s="133"/>
      <c r="DW164" s="134"/>
      <c r="DX164" s="145"/>
      <c r="DY164" s="146"/>
      <c r="DZ164" s="146"/>
      <c r="EA164" s="146"/>
      <c r="EB164" s="146"/>
      <c r="EC164" s="146"/>
      <c r="ED164" s="146"/>
      <c r="EE164" s="146"/>
      <c r="EF164" s="146"/>
      <c r="EG164" s="146"/>
      <c r="EH164" s="146"/>
      <c r="EI164" s="146"/>
      <c r="EJ164" s="146"/>
      <c r="EK164" s="146"/>
      <c r="EL164" s="146"/>
      <c r="EM164" s="147"/>
      <c r="EN164" s="132" t="s">
        <v>90</v>
      </c>
      <c r="EO164" s="133"/>
      <c r="EP164" s="133"/>
      <c r="EQ164" s="133"/>
      <c r="ER164" s="133"/>
      <c r="ES164" s="133"/>
      <c r="ET164" s="133"/>
      <c r="EU164" s="133"/>
      <c r="EV164" s="133"/>
      <c r="EW164" s="133"/>
      <c r="EX164" s="133"/>
      <c r="EY164" s="133"/>
      <c r="EZ164" s="133"/>
      <c r="FA164" s="133"/>
      <c r="FB164" s="133"/>
      <c r="FC164" s="134"/>
    </row>
    <row r="165" spans="1:159" ht="42.75" customHeight="1">
      <c r="A165" s="49"/>
      <c r="B165" s="85" t="s">
        <v>125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6"/>
      <c r="AR165" s="142" t="s">
        <v>142</v>
      </c>
      <c r="AS165" s="143"/>
      <c r="AT165" s="143"/>
      <c r="AU165" s="143"/>
      <c r="AV165" s="143"/>
      <c r="AW165" s="143"/>
      <c r="AX165" s="143"/>
      <c r="AY165" s="143"/>
      <c r="AZ165" s="144"/>
      <c r="BA165" s="82" t="s">
        <v>53</v>
      </c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4"/>
      <c r="BT165" s="132">
        <f>CG165+CL165+CS165+CZ165+DD165</f>
        <v>41097977.510000005</v>
      </c>
      <c r="BU165" s="133"/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4"/>
      <c r="CG165" s="141">
        <f>CG167</f>
        <v>33557100</v>
      </c>
      <c r="CH165" s="141"/>
      <c r="CI165" s="141"/>
      <c r="CJ165" s="141"/>
      <c r="CK165" s="141"/>
      <c r="CL165" s="141">
        <f>CL167</f>
        <v>6334952.09</v>
      </c>
      <c r="CM165" s="141"/>
      <c r="CN165" s="141"/>
      <c r="CO165" s="141"/>
      <c r="CP165" s="141"/>
      <c r="CQ165" s="141"/>
      <c r="CR165" s="60">
        <f>CR167</f>
        <v>0</v>
      </c>
      <c r="CS165" s="138">
        <f>CS167</f>
        <v>199012</v>
      </c>
      <c r="CT165" s="139"/>
      <c r="CU165" s="139"/>
      <c r="CV165" s="139"/>
      <c r="CW165" s="139"/>
      <c r="CX165" s="139"/>
      <c r="CY165" s="140"/>
      <c r="CZ165" s="138">
        <f>CZ167</f>
        <v>1006913.4199999999</v>
      </c>
      <c r="DA165" s="139"/>
      <c r="DB165" s="139"/>
      <c r="DC165" s="140"/>
      <c r="DD165" s="132"/>
      <c r="DE165" s="133"/>
      <c r="DF165" s="133"/>
      <c r="DG165" s="133"/>
      <c r="DH165" s="133"/>
      <c r="DI165" s="134"/>
      <c r="DJ165" s="132" t="s">
        <v>90</v>
      </c>
      <c r="DK165" s="133"/>
      <c r="DL165" s="133"/>
      <c r="DM165" s="133"/>
      <c r="DN165" s="133"/>
      <c r="DO165" s="133"/>
      <c r="DP165" s="133"/>
      <c r="DQ165" s="133"/>
      <c r="DR165" s="133"/>
      <c r="DS165" s="133"/>
      <c r="DT165" s="133"/>
      <c r="DU165" s="133"/>
      <c r="DV165" s="133"/>
      <c r="DW165" s="134"/>
      <c r="DX165" s="132" t="s">
        <v>90</v>
      </c>
      <c r="DY165" s="133"/>
      <c r="DZ165" s="133"/>
      <c r="EA165" s="133"/>
      <c r="EB165" s="133"/>
      <c r="EC165" s="133"/>
      <c r="ED165" s="133"/>
      <c r="EE165" s="133"/>
      <c r="EF165" s="133"/>
      <c r="EG165" s="133"/>
      <c r="EH165" s="133"/>
      <c r="EI165" s="133"/>
      <c r="EJ165" s="133"/>
      <c r="EK165" s="133"/>
      <c r="EL165" s="133"/>
      <c r="EM165" s="134"/>
      <c r="EN165" s="132" t="s">
        <v>90</v>
      </c>
      <c r="EO165" s="133"/>
      <c r="EP165" s="133"/>
      <c r="EQ165" s="133"/>
      <c r="ER165" s="133"/>
      <c r="ES165" s="133"/>
      <c r="ET165" s="133"/>
      <c r="EU165" s="133"/>
      <c r="EV165" s="133"/>
      <c r="EW165" s="133"/>
      <c r="EX165" s="133"/>
      <c r="EY165" s="133"/>
      <c r="EZ165" s="133"/>
      <c r="FA165" s="133"/>
      <c r="FB165" s="133"/>
      <c r="FC165" s="134"/>
    </row>
    <row r="166" spans="1:159" ht="18.75" customHeight="1">
      <c r="A166" s="49"/>
      <c r="B166" s="85" t="s">
        <v>51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6"/>
      <c r="AR166" s="142" t="s">
        <v>143</v>
      </c>
      <c r="AS166" s="143"/>
      <c r="AT166" s="143"/>
      <c r="AU166" s="143"/>
      <c r="AV166" s="143"/>
      <c r="AW166" s="143"/>
      <c r="AX166" s="143"/>
      <c r="AY166" s="143"/>
      <c r="AZ166" s="144"/>
      <c r="BA166" s="82" t="s">
        <v>54</v>
      </c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4"/>
      <c r="BT166" s="132">
        <f>CG166+CL166+CS166+CZ166+DX166</f>
        <v>0</v>
      </c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4"/>
      <c r="CG166" s="129"/>
      <c r="CH166" s="129"/>
      <c r="CI166" s="129"/>
      <c r="CJ166" s="129"/>
      <c r="CK166" s="129"/>
      <c r="CL166" s="129"/>
      <c r="CM166" s="129"/>
      <c r="CN166" s="129"/>
      <c r="CO166" s="129"/>
      <c r="CP166" s="129"/>
      <c r="CQ166" s="129"/>
      <c r="CR166" s="60"/>
      <c r="CS166" s="138"/>
      <c r="CT166" s="139"/>
      <c r="CU166" s="139"/>
      <c r="CV166" s="139"/>
      <c r="CW166" s="139"/>
      <c r="CX166" s="139"/>
      <c r="CY166" s="140"/>
      <c r="CZ166" s="138"/>
      <c r="DA166" s="139"/>
      <c r="DB166" s="139"/>
      <c r="DC166" s="140"/>
      <c r="DD166" s="132" t="s">
        <v>90</v>
      </c>
      <c r="DE166" s="133"/>
      <c r="DF166" s="133"/>
      <c r="DG166" s="133"/>
      <c r="DH166" s="133"/>
      <c r="DI166" s="134"/>
      <c r="DJ166" s="132" t="s">
        <v>90</v>
      </c>
      <c r="DK166" s="133"/>
      <c r="DL166" s="133"/>
      <c r="DM166" s="133"/>
      <c r="DN166" s="133"/>
      <c r="DO166" s="133"/>
      <c r="DP166" s="133"/>
      <c r="DQ166" s="133"/>
      <c r="DR166" s="133"/>
      <c r="DS166" s="133"/>
      <c r="DT166" s="133"/>
      <c r="DU166" s="133"/>
      <c r="DV166" s="133"/>
      <c r="DW166" s="134"/>
      <c r="DX166" s="132"/>
      <c r="DY166" s="133"/>
      <c r="DZ166" s="133"/>
      <c r="EA166" s="133"/>
      <c r="EB166" s="133"/>
      <c r="EC166" s="133"/>
      <c r="ED166" s="133"/>
      <c r="EE166" s="133"/>
      <c r="EF166" s="133"/>
      <c r="EG166" s="133"/>
      <c r="EH166" s="133"/>
      <c r="EI166" s="133"/>
      <c r="EJ166" s="133"/>
      <c r="EK166" s="133"/>
      <c r="EL166" s="133"/>
      <c r="EM166" s="134"/>
      <c r="EN166" s="132"/>
      <c r="EO166" s="133"/>
      <c r="EP166" s="133"/>
      <c r="EQ166" s="133"/>
      <c r="ER166" s="133"/>
      <c r="ES166" s="133"/>
      <c r="ET166" s="133"/>
      <c r="EU166" s="133"/>
      <c r="EV166" s="133"/>
      <c r="EW166" s="133"/>
      <c r="EX166" s="133"/>
      <c r="EY166" s="133"/>
      <c r="EZ166" s="133"/>
      <c r="FA166" s="133"/>
      <c r="FB166" s="133"/>
      <c r="FC166" s="134"/>
    </row>
    <row r="167" spans="1:159" ht="21.75" customHeight="1">
      <c r="A167" s="50"/>
      <c r="B167" s="130" t="s">
        <v>55</v>
      </c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1"/>
      <c r="AR167" s="135" t="s">
        <v>144</v>
      </c>
      <c r="AS167" s="136"/>
      <c r="AT167" s="136"/>
      <c r="AU167" s="136"/>
      <c r="AV167" s="136"/>
      <c r="AW167" s="136"/>
      <c r="AX167" s="136"/>
      <c r="AY167" s="136"/>
      <c r="AZ167" s="137"/>
      <c r="BA167" s="154" t="s">
        <v>90</v>
      </c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6"/>
      <c r="BT167" s="145">
        <f>SUM(CG167:FC167)</f>
        <v>42341448.870000005</v>
      </c>
      <c r="BU167" s="146"/>
      <c r="BV167" s="146"/>
      <c r="BW167" s="146"/>
      <c r="BX167" s="146"/>
      <c r="BY167" s="146"/>
      <c r="BZ167" s="146"/>
      <c r="CA167" s="146"/>
      <c r="CB167" s="146"/>
      <c r="CC167" s="146"/>
      <c r="CD167" s="146"/>
      <c r="CE167" s="146"/>
      <c r="CF167" s="147"/>
      <c r="CG167" s="129">
        <f>CG169+CG173+CG178</f>
        <v>33557100</v>
      </c>
      <c r="CH167" s="129"/>
      <c r="CI167" s="129"/>
      <c r="CJ167" s="129"/>
      <c r="CK167" s="129"/>
      <c r="CL167" s="129">
        <f>CL169+CL173+CL178</f>
        <v>6334952.09</v>
      </c>
      <c r="CM167" s="129"/>
      <c r="CN167" s="129"/>
      <c r="CO167" s="129"/>
      <c r="CP167" s="129"/>
      <c r="CQ167" s="129"/>
      <c r="CR167" s="61">
        <f>CR169+CR173+CR178</f>
        <v>0</v>
      </c>
      <c r="CS167" s="148">
        <f>CS169+CS173+CS178</f>
        <v>199012</v>
      </c>
      <c r="CT167" s="149"/>
      <c r="CU167" s="149"/>
      <c r="CV167" s="149"/>
      <c r="CW167" s="149"/>
      <c r="CX167" s="149"/>
      <c r="CY167" s="150"/>
      <c r="CZ167" s="148">
        <f>CZ169+CZ173+CZ178</f>
        <v>1006913.4199999999</v>
      </c>
      <c r="DA167" s="149"/>
      <c r="DB167" s="149"/>
      <c r="DC167" s="150"/>
      <c r="DD167" s="145">
        <f>DD169+DD173+DD178</f>
        <v>0</v>
      </c>
      <c r="DE167" s="146"/>
      <c r="DF167" s="146"/>
      <c r="DG167" s="146"/>
      <c r="DH167" s="146"/>
      <c r="DI167" s="147"/>
      <c r="DJ167" s="145">
        <f>DJ169+DJ173+DJ178</f>
        <v>0</v>
      </c>
      <c r="DK167" s="146"/>
      <c r="DL167" s="146"/>
      <c r="DM167" s="146"/>
      <c r="DN167" s="146"/>
      <c r="DO167" s="146"/>
      <c r="DP167" s="146"/>
      <c r="DQ167" s="146"/>
      <c r="DR167" s="146"/>
      <c r="DS167" s="146"/>
      <c r="DT167" s="146"/>
      <c r="DU167" s="146"/>
      <c r="DV167" s="146"/>
      <c r="DW167" s="147"/>
      <c r="DX167" s="145">
        <f>DX169+DX173+DX178</f>
        <v>1243471.36</v>
      </c>
      <c r="DY167" s="146"/>
      <c r="DZ167" s="146"/>
      <c r="EA167" s="146"/>
      <c r="EB167" s="146"/>
      <c r="EC167" s="146"/>
      <c r="ED167" s="146"/>
      <c r="EE167" s="146"/>
      <c r="EF167" s="146"/>
      <c r="EG167" s="146"/>
      <c r="EH167" s="146"/>
      <c r="EI167" s="146"/>
      <c r="EJ167" s="146"/>
      <c r="EK167" s="146"/>
      <c r="EL167" s="146"/>
      <c r="EM167" s="147"/>
      <c r="EN167" s="145">
        <f>EN169+EN173+EN178</f>
        <v>0</v>
      </c>
      <c r="EO167" s="146"/>
      <c r="EP167" s="146"/>
      <c r="EQ167" s="146"/>
      <c r="ER167" s="146"/>
      <c r="ES167" s="146"/>
      <c r="ET167" s="146"/>
      <c r="EU167" s="146"/>
      <c r="EV167" s="146"/>
      <c r="EW167" s="146"/>
      <c r="EX167" s="146"/>
      <c r="EY167" s="146"/>
      <c r="EZ167" s="146"/>
      <c r="FA167" s="146"/>
      <c r="FB167" s="146"/>
      <c r="FC167" s="147"/>
    </row>
    <row r="168" spans="1:159" ht="18.75">
      <c r="A168" s="49"/>
      <c r="B168" s="85" t="s">
        <v>101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6"/>
      <c r="AR168" s="142"/>
      <c r="AS168" s="143"/>
      <c r="AT168" s="143"/>
      <c r="AU168" s="143"/>
      <c r="AV168" s="143"/>
      <c r="AW168" s="143"/>
      <c r="AX168" s="143"/>
      <c r="AY168" s="143"/>
      <c r="AZ168" s="144"/>
      <c r="BA168" s="82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4"/>
      <c r="BT168" s="132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4"/>
      <c r="CG168" s="129"/>
      <c r="CH168" s="129"/>
      <c r="CI168" s="129"/>
      <c r="CJ168" s="129"/>
      <c r="CK168" s="129"/>
      <c r="CL168" s="129"/>
      <c r="CM168" s="129"/>
      <c r="CN168" s="129"/>
      <c r="CO168" s="129"/>
      <c r="CP168" s="129"/>
      <c r="CQ168" s="129"/>
      <c r="CR168" s="60"/>
      <c r="CS168" s="151"/>
      <c r="CT168" s="152"/>
      <c r="CU168" s="152"/>
      <c r="CV168" s="152"/>
      <c r="CW168" s="152"/>
      <c r="CX168" s="152"/>
      <c r="CY168" s="153"/>
      <c r="CZ168" s="151"/>
      <c r="DA168" s="152"/>
      <c r="DB168" s="152"/>
      <c r="DC168" s="153"/>
      <c r="DD168" s="132"/>
      <c r="DE168" s="133"/>
      <c r="DF168" s="133"/>
      <c r="DG168" s="133"/>
      <c r="DH168" s="133"/>
      <c r="DI168" s="134"/>
      <c r="DJ168" s="132"/>
      <c r="DK168" s="133"/>
      <c r="DL168" s="133"/>
      <c r="DM168" s="133"/>
      <c r="DN168" s="133"/>
      <c r="DO168" s="133"/>
      <c r="DP168" s="133"/>
      <c r="DQ168" s="133"/>
      <c r="DR168" s="133"/>
      <c r="DS168" s="133"/>
      <c r="DT168" s="133"/>
      <c r="DU168" s="133"/>
      <c r="DV168" s="133"/>
      <c r="DW168" s="134"/>
      <c r="DX168" s="145"/>
      <c r="DY168" s="146"/>
      <c r="DZ168" s="146"/>
      <c r="EA168" s="146"/>
      <c r="EB168" s="146"/>
      <c r="EC168" s="146"/>
      <c r="ED168" s="146"/>
      <c r="EE168" s="146"/>
      <c r="EF168" s="146"/>
      <c r="EG168" s="146"/>
      <c r="EH168" s="146"/>
      <c r="EI168" s="146"/>
      <c r="EJ168" s="146"/>
      <c r="EK168" s="146"/>
      <c r="EL168" s="146"/>
      <c r="EM168" s="147"/>
      <c r="EN168" s="132"/>
      <c r="EO168" s="133"/>
      <c r="EP168" s="133"/>
      <c r="EQ168" s="133"/>
      <c r="ER168" s="133"/>
      <c r="ES168" s="133"/>
      <c r="ET168" s="133"/>
      <c r="EU168" s="133"/>
      <c r="EV168" s="133"/>
      <c r="EW168" s="133"/>
      <c r="EX168" s="133"/>
      <c r="EY168" s="133"/>
      <c r="EZ168" s="133"/>
      <c r="FA168" s="133"/>
      <c r="FB168" s="133"/>
      <c r="FC168" s="134"/>
    </row>
    <row r="169" spans="1:159" ht="23.25" customHeight="1">
      <c r="A169" s="49"/>
      <c r="B169" s="85" t="s">
        <v>56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6"/>
      <c r="AR169" s="135" t="s">
        <v>145</v>
      </c>
      <c r="AS169" s="136"/>
      <c r="AT169" s="136"/>
      <c r="AU169" s="136"/>
      <c r="AV169" s="136"/>
      <c r="AW169" s="136"/>
      <c r="AX169" s="136"/>
      <c r="AY169" s="136"/>
      <c r="AZ169" s="137"/>
      <c r="BA169" s="82" t="s">
        <v>52</v>
      </c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4"/>
      <c r="BT169" s="145">
        <f>BT171+BT172</f>
        <v>34536471.52</v>
      </c>
      <c r="BU169" s="146"/>
      <c r="BV169" s="146"/>
      <c r="BW169" s="146"/>
      <c r="BX169" s="146"/>
      <c r="BY169" s="146"/>
      <c r="BZ169" s="146"/>
      <c r="CA169" s="146"/>
      <c r="CB169" s="146"/>
      <c r="CC169" s="146"/>
      <c r="CD169" s="146"/>
      <c r="CE169" s="146"/>
      <c r="CF169" s="147"/>
      <c r="CG169" s="129">
        <f>CG171+CG172</f>
        <v>31719700</v>
      </c>
      <c r="CH169" s="129"/>
      <c r="CI169" s="129"/>
      <c r="CJ169" s="129"/>
      <c r="CK169" s="129"/>
      <c r="CL169" s="129">
        <f>CL171+CL172</f>
        <v>1884168</v>
      </c>
      <c r="CM169" s="129"/>
      <c r="CN169" s="129"/>
      <c r="CO169" s="129"/>
      <c r="CP169" s="129"/>
      <c r="CQ169" s="129"/>
      <c r="CR169" s="61">
        <f>CR171+CR172</f>
        <v>0</v>
      </c>
      <c r="CS169" s="148">
        <f>CS171+CS172</f>
        <v>0</v>
      </c>
      <c r="CT169" s="149"/>
      <c r="CU169" s="149"/>
      <c r="CV169" s="149"/>
      <c r="CW169" s="149"/>
      <c r="CX169" s="149"/>
      <c r="CY169" s="150"/>
      <c r="CZ169" s="148">
        <f>CZ171+CZ172</f>
        <v>0</v>
      </c>
      <c r="DA169" s="149"/>
      <c r="DB169" s="149"/>
      <c r="DC169" s="150"/>
      <c r="DD169" s="145">
        <f>DD171+DD172</f>
        <v>0</v>
      </c>
      <c r="DE169" s="146"/>
      <c r="DF169" s="146"/>
      <c r="DG169" s="146"/>
      <c r="DH169" s="146"/>
      <c r="DI169" s="147"/>
      <c r="DJ169" s="145">
        <f>DJ171+DJ172</f>
        <v>0</v>
      </c>
      <c r="DK169" s="146"/>
      <c r="DL169" s="146"/>
      <c r="DM169" s="146"/>
      <c r="DN169" s="146"/>
      <c r="DO169" s="146"/>
      <c r="DP169" s="146"/>
      <c r="DQ169" s="146"/>
      <c r="DR169" s="146"/>
      <c r="DS169" s="146"/>
      <c r="DT169" s="146"/>
      <c r="DU169" s="146"/>
      <c r="DV169" s="146"/>
      <c r="DW169" s="147"/>
      <c r="DX169" s="145">
        <f>DX171+DX172</f>
        <v>932603.52</v>
      </c>
      <c r="DY169" s="146"/>
      <c r="DZ169" s="146"/>
      <c r="EA169" s="146"/>
      <c r="EB169" s="146"/>
      <c r="EC169" s="146"/>
      <c r="ED169" s="146"/>
      <c r="EE169" s="146"/>
      <c r="EF169" s="146"/>
      <c r="EG169" s="146"/>
      <c r="EH169" s="146"/>
      <c r="EI169" s="146"/>
      <c r="EJ169" s="146"/>
      <c r="EK169" s="146"/>
      <c r="EL169" s="146"/>
      <c r="EM169" s="147"/>
      <c r="EN169" s="145">
        <f>EN171+EN172</f>
        <v>0</v>
      </c>
      <c r="EO169" s="146"/>
      <c r="EP169" s="146"/>
      <c r="EQ169" s="146"/>
      <c r="ER169" s="146"/>
      <c r="ES169" s="146"/>
      <c r="ET169" s="146"/>
      <c r="EU169" s="146"/>
      <c r="EV169" s="146"/>
      <c r="EW169" s="146"/>
      <c r="EX169" s="146"/>
      <c r="EY169" s="146"/>
      <c r="EZ169" s="146"/>
      <c r="FA169" s="146"/>
      <c r="FB169" s="146"/>
      <c r="FC169" s="147"/>
    </row>
    <row r="170" spans="1:159" ht="19.5" customHeight="1">
      <c r="A170" s="49"/>
      <c r="B170" s="85" t="s">
        <v>96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6"/>
      <c r="AR170" s="142"/>
      <c r="AS170" s="143"/>
      <c r="AT170" s="143"/>
      <c r="AU170" s="143"/>
      <c r="AV170" s="143"/>
      <c r="AW170" s="143"/>
      <c r="AX170" s="143"/>
      <c r="AY170" s="143"/>
      <c r="AZ170" s="144"/>
      <c r="BA170" s="82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4"/>
      <c r="BT170" s="132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4"/>
      <c r="CG170" s="129"/>
      <c r="CH170" s="129"/>
      <c r="CI170" s="129"/>
      <c r="CJ170" s="129"/>
      <c r="CK170" s="129"/>
      <c r="CL170" s="129"/>
      <c r="CM170" s="129"/>
      <c r="CN170" s="129"/>
      <c r="CO170" s="129"/>
      <c r="CP170" s="129"/>
      <c r="CQ170" s="129"/>
      <c r="CR170" s="60"/>
      <c r="CS170" s="138"/>
      <c r="CT170" s="139"/>
      <c r="CU170" s="139"/>
      <c r="CV170" s="139"/>
      <c r="CW170" s="139"/>
      <c r="CX170" s="139"/>
      <c r="CY170" s="140"/>
      <c r="CZ170" s="138"/>
      <c r="DA170" s="139"/>
      <c r="DB170" s="139"/>
      <c r="DC170" s="140"/>
      <c r="DD170" s="132"/>
      <c r="DE170" s="133"/>
      <c r="DF170" s="133"/>
      <c r="DG170" s="133"/>
      <c r="DH170" s="133"/>
      <c r="DI170" s="134"/>
      <c r="DJ170" s="132"/>
      <c r="DK170" s="133"/>
      <c r="DL170" s="133"/>
      <c r="DM170" s="133"/>
      <c r="DN170" s="133"/>
      <c r="DO170" s="133"/>
      <c r="DP170" s="133"/>
      <c r="DQ170" s="133"/>
      <c r="DR170" s="133"/>
      <c r="DS170" s="133"/>
      <c r="DT170" s="133"/>
      <c r="DU170" s="133"/>
      <c r="DV170" s="133"/>
      <c r="DW170" s="134"/>
      <c r="DX170" s="132"/>
      <c r="DY170" s="133"/>
      <c r="DZ170" s="133"/>
      <c r="EA170" s="133"/>
      <c r="EB170" s="133"/>
      <c r="EC170" s="133"/>
      <c r="ED170" s="133"/>
      <c r="EE170" s="133"/>
      <c r="EF170" s="133"/>
      <c r="EG170" s="133"/>
      <c r="EH170" s="133"/>
      <c r="EI170" s="133"/>
      <c r="EJ170" s="133"/>
      <c r="EK170" s="133"/>
      <c r="EL170" s="133"/>
      <c r="EM170" s="134"/>
      <c r="EN170" s="132"/>
      <c r="EO170" s="133"/>
      <c r="EP170" s="133"/>
      <c r="EQ170" s="133"/>
      <c r="ER170" s="133"/>
      <c r="ES170" s="133"/>
      <c r="ET170" s="133"/>
      <c r="EU170" s="133"/>
      <c r="EV170" s="133"/>
      <c r="EW170" s="133"/>
      <c r="EX170" s="133"/>
      <c r="EY170" s="133"/>
      <c r="EZ170" s="133"/>
      <c r="FA170" s="133"/>
      <c r="FB170" s="133"/>
      <c r="FC170" s="134"/>
    </row>
    <row r="171" spans="1:159" ht="25.5" customHeight="1">
      <c r="A171" s="49"/>
      <c r="B171" s="85" t="s">
        <v>126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6"/>
      <c r="AR171" s="142" t="s">
        <v>146</v>
      </c>
      <c r="AS171" s="143"/>
      <c r="AT171" s="143"/>
      <c r="AU171" s="143"/>
      <c r="AV171" s="143"/>
      <c r="AW171" s="143"/>
      <c r="AX171" s="143"/>
      <c r="AY171" s="143"/>
      <c r="AZ171" s="144"/>
      <c r="BA171" s="82" t="s">
        <v>148</v>
      </c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4"/>
      <c r="BT171" s="132">
        <f>SUM(CG171:FC171)</f>
        <v>26482585.35</v>
      </c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4"/>
      <c r="CG171" s="141">
        <v>24362300</v>
      </c>
      <c r="CH171" s="141"/>
      <c r="CI171" s="141"/>
      <c r="CJ171" s="141"/>
      <c r="CK171" s="141"/>
      <c r="CL171" s="141">
        <v>1404000</v>
      </c>
      <c r="CM171" s="141"/>
      <c r="CN171" s="141"/>
      <c r="CO171" s="141"/>
      <c r="CP171" s="141"/>
      <c r="CQ171" s="141"/>
      <c r="CR171" s="60"/>
      <c r="CS171" s="138"/>
      <c r="CT171" s="139"/>
      <c r="CU171" s="139"/>
      <c r="CV171" s="139"/>
      <c r="CW171" s="139"/>
      <c r="CX171" s="139"/>
      <c r="CY171" s="140"/>
      <c r="CZ171" s="138"/>
      <c r="DA171" s="139"/>
      <c r="DB171" s="139"/>
      <c r="DC171" s="140"/>
      <c r="DD171" s="132"/>
      <c r="DE171" s="133"/>
      <c r="DF171" s="133"/>
      <c r="DG171" s="133"/>
      <c r="DH171" s="133"/>
      <c r="DI171" s="134"/>
      <c r="DJ171" s="132"/>
      <c r="DK171" s="133"/>
      <c r="DL171" s="133"/>
      <c r="DM171" s="133"/>
      <c r="DN171" s="133"/>
      <c r="DO171" s="133"/>
      <c r="DP171" s="133"/>
      <c r="DQ171" s="133"/>
      <c r="DR171" s="133"/>
      <c r="DS171" s="133"/>
      <c r="DT171" s="133"/>
      <c r="DU171" s="133"/>
      <c r="DV171" s="133"/>
      <c r="DW171" s="134"/>
      <c r="DX171" s="132">
        <v>716285.35</v>
      </c>
      <c r="DY171" s="133"/>
      <c r="DZ171" s="133"/>
      <c r="EA171" s="133"/>
      <c r="EB171" s="133"/>
      <c r="EC171" s="133"/>
      <c r="ED171" s="133"/>
      <c r="EE171" s="133"/>
      <c r="EF171" s="133"/>
      <c r="EG171" s="133"/>
      <c r="EH171" s="133"/>
      <c r="EI171" s="133"/>
      <c r="EJ171" s="133"/>
      <c r="EK171" s="133"/>
      <c r="EL171" s="133"/>
      <c r="EM171" s="134"/>
      <c r="EN171" s="132"/>
      <c r="EO171" s="133"/>
      <c r="EP171" s="133"/>
      <c r="EQ171" s="133"/>
      <c r="ER171" s="133"/>
      <c r="ES171" s="133"/>
      <c r="ET171" s="133"/>
      <c r="EU171" s="133"/>
      <c r="EV171" s="133"/>
      <c r="EW171" s="133"/>
      <c r="EX171" s="133"/>
      <c r="EY171" s="133"/>
      <c r="EZ171" s="133"/>
      <c r="FA171" s="133"/>
      <c r="FB171" s="133"/>
      <c r="FC171" s="134"/>
    </row>
    <row r="172" spans="1:159" ht="43.5" customHeight="1">
      <c r="A172" s="49"/>
      <c r="B172" s="85" t="s">
        <v>127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6"/>
      <c r="AR172" s="142" t="s">
        <v>147</v>
      </c>
      <c r="AS172" s="143"/>
      <c r="AT172" s="143"/>
      <c r="AU172" s="143"/>
      <c r="AV172" s="143"/>
      <c r="AW172" s="143"/>
      <c r="AX172" s="143"/>
      <c r="AY172" s="143"/>
      <c r="AZ172" s="144"/>
      <c r="BA172" s="82" t="s">
        <v>149</v>
      </c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4"/>
      <c r="BT172" s="132">
        <f>SUM(CG172:FC172)</f>
        <v>8053886.17</v>
      </c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4"/>
      <c r="CG172" s="141">
        <v>7357400</v>
      </c>
      <c r="CH172" s="141"/>
      <c r="CI172" s="141"/>
      <c r="CJ172" s="141"/>
      <c r="CK172" s="141"/>
      <c r="CL172" s="141">
        <v>480168</v>
      </c>
      <c r="CM172" s="141"/>
      <c r="CN172" s="141"/>
      <c r="CO172" s="141"/>
      <c r="CP172" s="141"/>
      <c r="CQ172" s="141"/>
      <c r="CR172" s="60"/>
      <c r="CS172" s="138"/>
      <c r="CT172" s="139"/>
      <c r="CU172" s="139"/>
      <c r="CV172" s="139"/>
      <c r="CW172" s="139"/>
      <c r="CX172" s="139"/>
      <c r="CY172" s="140"/>
      <c r="CZ172" s="138"/>
      <c r="DA172" s="139"/>
      <c r="DB172" s="139"/>
      <c r="DC172" s="140"/>
      <c r="DD172" s="132"/>
      <c r="DE172" s="133"/>
      <c r="DF172" s="133"/>
      <c r="DG172" s="133"/>
      <c r="DH172" s="133"/>
      <c r="DI172" s="134"/>
      <c r="DJ172" s="132"/>
      <c r="DK172" s="133"/>
      <c r="DL172" s="133"/>
      <c r="DM172" s="133"/>
      <c r="DN172" s="133"/>
      <c r="DO172" s="133"/>
      <c r="DP172" s="133"/>
      <c r="DQ172" s="133"/>
      <c r="DR172" s="133"/>
      <c r="DS172" s="133"/>
      <c r="DT172" s="133"/>
      <c r="DU172" s="133"/>
      <c r="DV172" s="133"/>
      <c r="DW172" s="134"/>
      <c r="DX172" s="132">
        <v>216318.17</v>
      </c>
      <c r="DY172" s="133"/>
      <c r="DZ172" s="133"/>
      <c r="EA172" s="133"/>
      <c r="EB172" s="133"/>
      <c r="EC172" s="133"/>
      <c r="ED172" s="133"/>
      <c r="EE172" s="133"/>
      <c r="EF172" s="133"/>
      <c r="EG172" s="133"/>
      <c r="EH172" s="133"/>
      <c r="EI172" s="133"/>
      <c r="EJ172" s="133"/>
      <c r="EK172" s="133"/>
      <c r="EL172" s="133"/>
      <c r="EM172" s="134"/>
      <c r="EN172" s="132"/>
      <c r="EO172" s="133"/>
      <c r="EP172" s="133"/>
      <c r="EQ172" s="133"/>
      <c r="ER172" s="133"/>
      <c r="ES172" s="133"/>
      <c r="ET172" s="133"/>
      <c r="EU172" s="133"/>
      <c r="EV172" s="133"/>
      <c r="EW172" s="133"/>
      <c r="EX172" s="133"/>
      <c r="EY172" s="133"/>
      <c r="EZ172" s="133"/>
      <c r="FA172" s="133"/>
      <c r="FB172" s="133"/>
      <c r="FC172" s="134"/>
    </row>
    <row r="173" spans="1:159" ht="42.75" customHeight="1">
      <c r="A173" s="49"/>
      <c r="B173" s="85" t="s">
        <v>57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6"/>
      <c r="AR173" s="135" t="s">
        <v>75</v>
      </c>
      <c r="AS173" s="136"/>
      <c r="AT173" s="136"/>
      <c r="AU173" s="136"/>
      <c r="AV173" s="136"/>
      <c r="AW173" s="136"/>
      <c r="AX173" s="136"/>
      <c r="AY173" s="136"/>
      <c r="AZ173" s="137"/>
      <c r="BA173" s="82" t="s">
        <v>150</v>
      </c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4"/>
      <c r="BT173" s="145">
        <f>SUM(CG173:FC173)</f>
        <v>647021.4</v>
      </c>
      <c r="BU173" s="146"/>
      <c r="BV173" s="146"/>
      <c r="BW173" s="146"/>
      <c r="BX173" s="146"/>
      <c r="BY173" s="146"/>
      <c r="BZ173" s="146"/>
      <c r="CA173" s="146"/>
      <c r="CB173" s="146"/>
      <c r="CC173" s="146"/>
      <c r="CD173" s="146"/>
      <c r="CE173" s="146"/>
      <c r="CF173" s="147"/>
      <c r="CG173" s="129">
        <f>CG175+CG176+CG177</f>
        <v>0</v>
      </c>
      <c r="CH173" s="129"/>
      <c r="CI173" s="129"/>
      <c r="CJ173" s="129"/>
      <c r="CK173" s="129"/>
      <c r="CL173" s="129">
        <f>CL175+CL176+CL177</f>
        <v>647021.4</v>
      </c>
      <c r="CM173" s="129"/>
      <c r="CN173" s="129"/>
      <c r="CO173" s="129"/>
      <c r="CP173" s="129"/>
      <c r="CQ173" s="129"/>
      <c r="CR173" s="61">
        <f>CR175+CR176+CR177</f>
        <v>0</v>
      </c>
      <c r="CS173" s="148">
        <f>CS175+CS176+CS177</f>
        <v>0</v>
      </c>
      <c r="CT173" s="149"/>
      <c r="CU173" s="149"/>
      <c r="CV173" s="149"/>
      <c r="CW173" s="149"/>
      <c r="CX173" s="149"/>
      <c r="CY173" s="150"/>
      <c r="CZ173" s="148">
        <f>CZ175+CZ176+CZ177</f>
        <v>0</v>
      </c>
      <c r="DA173" s="149"/>
      <c r="DB173" s="149"/>
      <c r="DC173" s="150"/>
      <c r="DD173" s="145">
        <f>DD175+DD176+DD177</f>
        <v>0</v>
      </c>
      <c r="DE173" s="146"/>
      <c r="DF173" s="146"/>
      <c r="DG173" s="146"/>
      <c r="DH173" s="146"/>
      <c r="DI173" s="147"/>
      <c r="DJ173" s="145">
        <f>DJ175+DJ176+DJ177</f>
        <v>0</v>
      </c>
      <c r="DK173" s="146"/>
      <c r="DL173" s="146"/>
      <c r="DM173" s="146"/>
      <c r="DN173" s="146"/>
      <c r="DO173" s="146"/>
      <c r="DP173" s="146"/>
      <c r="DQ173" s="146"/>
      <c r="DR173" s="146"/>
      <c r="DS173" s="146"/>
      <c r="DT173" s="146"/>
      <c r="DU173" s="146"/>
      <c r="DV173" s="146"/>
      <c r="DW173" s="147"/>
      <c r="DX173" s="145">
        <f>DX175+DX176+DX177</f>
        <v>0</v>
      </c>
      <c r="DY173" s="146"/>
      <c r="DZ173" s="146"/>
      <c r="EA173" s="146"/>
      <c r="EB173" s="146"/>
      <c r="EC173" s="146"/>
      <c r="ED173" s="146"/>
      <c r="EE173" s="146"/>
      <c r="EF173" s="146"/>
      <c r="EG173" s="146"/>
      <c r="EH173" s="146"/>
      <c r="EI173" s="146"/>
      <c r="EJ173" s="146"/>
      <c r="EK173" s="146"/>
      <c r="EL173" s="146"/>
      <c r="EM173" s="147"/>
      <c r="EN173" s="145">
        <f>EN175+EN176+EN177</f>
        <v>0</v>
      </c>
      <c r="EO173" s="146"/>
      <c r="EP173" s="146"/>
      <c r="EQ173" s="146"/>
      <c r="ER173" s="146"/>
      <c r="ES173" s="146"/>
      <c r="ET173" s="146"/>
      <c r="EU173" s="146"/>
      <c r="EV173" s="146"/>
      <c r="EW173" s="146"/>
      <c r="EX173" s="146"/>
      <c r="EY173" s="146"/>
      <c r="EZ173" s="146"/>
      <c r="FA173" s="146"/>
      <c r="FB173" s="146"/>
      <c r="FC173" s="147"/>
    </row>
    <row r="174" spans="1:159" ht="20.25" customHeight="1">
      <c r="A174" s="49"/>
      <c r="B174" s="85" t="s">
        <v>96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6"/>
      <c r="AR174" s="142"/>
      <c r="AS174" s="143"/>
      <c r="AT174" s="143"/>
      <c r="AU174" s="143"/>
      <c r="AV174" s="143"/>
      <c r="AW174" s="143"/>
      <c r="AX174" s="143"/>
      <c r="AY174" s="143"/>
      <c r="AZ174" s="144"/>
      <c r="BA174" s="82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4"/>
      <c r="BT174" s="132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4"/>
      <c r="CG174" s="141"/>
      <c r="CH174" s="141"/>
      <c r="CI174" s="141"/>
      <c r="CJ174" s="141"/>
      <c r="CK174" s="141"/>
      <c r="CL174" s="141"/>
      <c r="CM174" s="141"/>
      <c r="CN174" s="141"/>
      <c r="CO174" s="141"/>
      <c r="CP174" s="141"/>
      <c r="CQ174" s="141"/>
      <c r="CR174" s="60"/>
      <c r="CS174" s="138"/>
      <c r="CT174" s="139"/>
      <c r="CU174" s="139"/>
      <c r="CV174" s="139"/>
      <c r="CW174" s="139"/>
      <c r="CX174" s="139"/>
      <c r="CY174" s="140"/>
      <c r="CZ174" s="138"/>
      <c r="DA174" s="139"/>
      <c r="DB174" s="139"/>
      <c r="DC174" s="140"/>
      <c r="DD174" s="132"/>
      <c r="DE174" s="133"/>
      <c r="DF174" s="133"/>
      <c r="DG174" s="133"/>
      <c r="DH174" s="133"/>
      <c r="DI174" s="134"/>
      <c r="DJ174" s="132"/>
      <c r="DK174" s="133"/>
      <c r="DL174" s="133"/>
      <c r="DM174" s="133"/>
      <c r="DN174" s="133"/>
      <c r="DO174" s="133"/>
      <c r="DP174" s="133"/>
      <c r="DQ174" s="133"/>
      <c r="DR174" s="133"/>
      <c r="DS174" s="133"/>
      <c r="DT174" s="133"/>
      <c r="DU174" s="133"/>
      <c r="DV174" s="133"/>
      <c r="DW174" s="134"/>
      <c r="DX174" s="132"/>
      <c r="DY174" s="133"/>
      <c r="DZ174" s="133"/>
      <c r="EA174" s="133"/>
      <c r="EB174" s="133"/>
      <c r="EC174" s="133"/>
      <c r="ED174" s="133"/>
      <c r="EE174" s="133"/>
      <c r="EF174" s="133"/>
      <c r="EG174" s="133"/>
      <c r="EH174" s="133"/>
      <c r="EI174" s="133"/>
      <c r="EJ174" s="133"/>
      <c r="EK174" s="133"/>
      <c r="EL174" s="133"/>
      <c r="EM174" s="134"/>
      <c r="EN174" s="132"/>
      <c r="EO174" s="133"/>
      <c r="EP174" s="133"/>
      <c r="EQ174" s="133"/>
      <c r="ER174" s="133"/>
      <c r="ES174" s="133"/>
      <c r="ET174" s="133"/>
      <c r="EU174" s="133"/>
      <c r="EV174" s="133"/>
      <c r="EW174" s="133"/>
      <c r="EX174" s="133"/>
      <c r="EY174" s="133"/>
      <c r="EZ174" s="133"/>
      <c r="FA174" s="133"/>
      <c r="FB174" s="133"/>
      <c r="FC174" s="134"/>
    </row>
    <row r="175" spans="1:159" ht="57.75" customHeight="1">
      <c r="A175" s="49"/>
      <c r="B175" s="85" t="s">
        <v>157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6"/>
      <c r="AR175" s="142" t="s">
        <v>154</v>
      </c>
      <c r="AS175" s="143"/>
      <c r="AT175" s="143"/>
      <c r="AU175" s="143"/>
      <c r="AV175" s="143"/>
      <c r="AW175" s="143"/>
      <c r="AX175" s="143"/>
      <c r="AY175" s="143"/>
      <c r="AZ175" s="144"/>
      <c r="BA175" s="82" t="s">
        <v>151</v>
      </c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4"/>
      <c r="BT175" s="132">
        <f>SUM(CG175:FC175)</f>
        <v>647021.4</v>
      </c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4"/>
      <c r="CG175" s="141"/>
      <c r="CH175" s="141"/>
      <c r="CI175" s="141"/>
      <c r="CJ175" s="141"/>
      <c r="CK175" s="141"/>
      <c r="CL175" s="141">
        <v>647021.4</v>
      </c>
      <c r="CM175" s="141"/>
      <c r="CN175" s="141"/>
      <c r="CO175" s="141"/>
      <c r="CP175" s="141"/>
      <c r="CQ175" s="141"/>
      <c r="CR175" s="60"/>
      <c r="CS175" s="138"/>
      <c r="CT175" s="139"/>
      <c r="CU175" s="139"/>
      <c r="CV175" s="139"/>
      <c r="CW175" s="139"/>
      <c r="CX175" s="139"/>
      <c r="CY175" s="140"/>
      <c r="CZ175" s="138"/>
      <c r="DA175" s="139"/>
      <c r="DB175" s="139"/>
      <c r="DC175" s="140"/>
      <c r="DD175" s="132"/>
      <c r="DE175" s="133"/>
      <c r="DF175" s="133"/>
      <c r="DG175" s="133"/>
      <c r="DH175" s="133"/>
      <c r="DI175" s="134"/>
      <c r="DJ175" s="132"/>
      <c r="DK175" s="133"/>
      <c r="DL175" s="133"/>
      <c r="DM175" s="133"/>
      <c r="DN175" s="133"/>
      <c r="DO175" s="133"/>
      <c r="DP175" s="133"/>
      <c r="DQ175" s="133"/>
      <c r="DR175" s="133"/>
      <c r="DS175" s="133"/>
      <c r="DT175" s="133"/>
      <c r="DU175" s="133"/>
      <c r="DV175" s="133"/>
      <c r="DW175" s="134"/>
      <c r="DX175" s="132"/>
      <c r="DY175" s="133"/>
      <c r="DZ175" s="133"/>
      <c r="EA175" s="133"/>
      <c r="EB175" s="133"/>
      <c r="EC175" s="133"/>
      <c r="ED175" s="133"/>
      <c r="EE175" s="133"/>
      <c r="EF175" s="133"/>
      <c r="EG175" s="133"/>
      <c r="EH175" s="133"/>
      <c r="EI175" s="133"/>
      <c r="EJ175" s="133"/>
      <c r="EK175" s="133"/>
      <c r="EL175" s="133"/>
      <c r="EM175" s="134"/>
      <c r="EN175" s="132"/>
      <c r="EO175" s="133"/>
      <c r="EP175" s="133"/>
      <c r="EQ175" s="133"/>
      <c r="ER175" s="133"/>
      <c r="ES175" s="133"/>
      <c r="ET175" s="133"/>
      <c r="EU175" s="133"/>
      <c r="EV175" s="133"/>
      <c r="EW175" s="133"/>
      <c r="EX175" s="133"/>
      <c r="EY175" s="133"/>
      <c r="EZ175" s="133"/>
      <c r="FA175" s="133"/>
      <c r="FB175" s="133"/>
      <c r="FC175" s="134"/>
    </row>
    <row r="176" spans="1:159" ht="29.25" customHeight="1">
      <c r="A176" s="49"/>
      <c r="B176" s="85" t="s">
        <v>158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6"/>
      <c r="AR176" s="142" t="s">
        <v>155</v>
      </c>
      <c r="AS176" s="143"/>
      <c r="AT176" s="143"/>
      <c r="AU176" s="143"/>
      <c r="AV176" s="143"/>
      <c r="AW176" s="143"/>
      <c r="AX176" s="143"/>
      <c r="AY176" s="143"/>
      <c r="AZ176" s="144"/>
      <c r="BA176" s="82" t="s">
        <v>152</v>
      </c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4"/>
      <c r="BT176" s="132">
        <f>SUM(CG176:FC176)</f>
        <v>0</v>
      </c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4"/>
      <c r="CG176" s="141"/>
      <c r="CH176" s="141"/>
      <c r="CI176" s="141"/>
      <c r="CJ176" s="141"/>
      <c r="CK176" s="141"/>
      <c r="CL176" s="141"/>
      <c r="CM176" s="141"/>
      <c r="CN176" s="141"/>
      <c r="CO176" s="141"/>
      <c r="CP176" s="141"/>
      <c r="CQ176" s="141"/>
      <c r="CR176" s="60"/>
      <c r="CS176" s="138"/>
      <c r="CT176" s="139"/>
      <c r="CU176" s="139"/>
      <c r="CV176" s="139"/>
      <c r="CW176" s="139"/>
      <c r="CX176" s="139"/>
      <c r="CY176" s="140"/>
      <c r="CZ176" s="138"/>
      <c r="DA176" s="139"/>
      <c r="DB176" s="139"/>
      <c r="DC176" s="140"/>
      <c r="DD176" s="132"/>
      <c r="DE176" s="133"/>
      <c r="DF176" s="133"/>
      <c r="DG176" s="133"/>
      <c r="DH176" s="133"/>
      <c r="DI176" s="134"/>
      <c r="DJ176" s="132"/>
      <c r="DK176" s="133"/>
      <c r="DL176" s="133"/>
      <c r="DM176" s="133"/>
      <c r="DN176" s="133"/>
      <c r="DO176" s="133"/>
      <c r="DP176" s="133"/>
      <c r="DQ176" s="133"/>
      <c r="DR176" s="133"/>
      <c r="DS176" s="133"/>
      <c r="DT176" s="133"/>
      <c r="DU176" s="133"/>
      <c r="DV176" s="133"/>
      <c r="DW176" s="134"/>
      <c r="DX176" s="132"/>
      <c r="DY176" s="133"/>
      <c r="DZ176" s="133"/>
      <c r="EA176" s="133"/>
      <c r="EB176" s="133"/>
      <c r="EC176" s="133"/>
      <c r="ED176" s="133"/>
      <c r="EE176" s="133"/>
      <c r="EF176" s="133"/>
      <c r="EG176" s="133"/>
      <c r="EH176" s="133"/>
      <c r="EI176" s="133"/>
      <c r="EJ176" s="133"/>
      <c r="EK176" s="133"/>
      <c r="EL176" s="133"/>
      <c r="EM176" s="134"/>
      <c r="EN176" s="132"/>
      <c r="EO176" s="133"/>
      <c r="EP176" s="133"/>
      <c r="EQ176" s="133"/>
      <c r="ER176" s="133"/>
      <c r="ES176" s="133"/>
      <c r="ET176" s="133"/>
      <c r="EU176" s="133"/>
      <c r="EV176" s="133"/>
      <c r="EW176" s="133"/>
      <c r="EX176" s="133"/>
      <c r="EY176" s="133"/>
      <c r="EZ176" s="133"/>
      <c r="FA176" s="133"/>
      <c r="FB176" s="133"/>
      <c r="FC176" s="134"/>
    </row>
    <row r="177" spans="1:159" ht="25.5" customHeight="1">
      <c r="A177" s="49"/>
      <c r="B177" s="85" t="s">
        <v>160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6"/>
      <c r="AR177" s="142" t="s">
        <v>156</v>
      </c>
      <c r="AS177" s="143"/>
      <c r="AT177" s="143"/>
      <c r="AU177" s="143"/>
      <c r="AV177" s="143"/>
      <c r="AW177" s="143"/>
      <c r="AX177" s="143"/>
      <c r="AY177" s="143"/>
      <c r="AZ177" s="144"/>
      <c r="BA177" s="82" t="s">
        <v>153</v>
      </c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4"/>
      <c r="BT177" s="132">
        <f>SUM(CG177:FC177)</f>
        <v>0</v>
      </c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4"/>
      <c r="CG177" s="141"/>
      <c r="CH177" s="141"/>
      <c r="CI177" s="141"/>
      <c r="CJ177" s="141"/>
      <c r="CK177" s="141"/>
      <c r="CL177" s="141"/>
      <c r="CM177" s="141"/>
      <c r="CN177" s="141"/>
      <c r="CO177" s="141"/>
      <c r="CP177" s="141"/>
      <c r="CQ177" s="141"/>
      <c r="CR177" s="60"/>
      <c r="CS177" s="138"/>
      <c r="CT177" s="139"/>
      <c r="CU177" s="139"/>
      <c r="CV177" s="139"/>
      <c r="CW177" s="139"/>
      <c r="CX177" s="139"/>
      <c r="CY177" s="140"/>
      <c r="CZ177" s="138"/>
      <c r="DA177" s="139"/>
      <c r="DB177" s="139"/>
      <c r="DC177" s="140"/>
      <c r="DD177" s="132"/>
      <c r="DE177" s="133"/>
      <c r="DF177" s="133"/>
      <c r="DG177" s="133"/>
      <c r="DH177" s="133"/>
      <c r="DI177" s="134"/>
      <c r="DJ177" s="132"/>
      <c r="DK177" s="133"/>
      <c r="DL177" s="133"/>
      <c r="DM177" s="133"/>
      <c r="DN177" s="133"/>
      <c r="DO177" s="133"/>
      <c r="DP177" s="133"/>
      <c r="DQ177" s="133"/>
      <c r="DR177" s="133"/>
      <c r="DS177" s="133"/>
      <c r="DT177" s="133"/>
      <c r="DU177" s="133"/>
      <c r="DV177" s="133"/>
      <c r="DW177" s="134"/>
      <c r="DX177" s="132"/>
      <c r="DY177" s="133"/>
      <c r="DZ177" s="133"/>
      <c r="EA177" s="133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  <c r="EL177" s="133"/>
      <c r="EM177" s="134"/>
      <c r="EN177" s="132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33"/>
      <c r="EY177" s="133"/>
      <c r="EZ177" s="133"/>
      <c r="FA177" s="133"/>
      <c r="FB177" s="133"/>
      <c r="FC177" s="134"/>
    </row>
    <row r="178" spans="1:159" ht="78" customHeight="1">
      <c r="A178" s="49"/>
      <c r="B178" s="85" t="s">
        <v>168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6"/>
      <c r="AR178" s="135" t="s">
        <v>161</v>
      </c>
      <c r="AS178" s="136"/>
      <c r="AT178" s="136"/>
      <c r="AU178" s="136"/>
      <c r="AV178" s="136"/>
      <c r="AW178" s="136"/>
      <c r="AX178" s="136"/>
      <c r="AY178" s="136"/>
      <c r="AZ178" s="137"/>
      <c r="BA178" s="82" t="s">
        <v>60</v>
      </c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4"/>
      <c r="BT178" s="145">
        <f>BT180+BT181+BT182+BT183+BT184+BT185+BT186+BT187</f>
        <v>7157955.95</v>
      </c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7"/>
      <c r="CG178" s="129">
        <f>CG180+CG181+CG182+CG183+CG184+CG185+CG186+CG187</f>
        <v>1837400</v>
      </c>
      <c r="CH178" s="129"/>
      <c r="CI178" s="129"/>
      <c r="CJ178" s="129"/>
      <c r="CK178" s="129"/>
      <c r="CL178" s="129">
        <f>CL180+CL181+CL182+CL183+CL184+CL185+CL186+CL187</f>
        <v>3803762.6900000004</v>
      </c>
      <c r="CM178" s="129"/>
      <c r="CN178" s="129"/>
      <c r="CO178" s="129"/>
      <c r="CP178" s="129"/>
      <c r="CQ178" s="129"/>
      <c r="CR178" s="61">
        <f>CR180+CR181+CR182+CR183+CR184+CR185+CR186+CR187</f>
        <v>0</v>
      </c>
      <c r="CS178" s="148">
        <f>CS180+CS181+CS182+CS183+CS184+CS185+CS186+CS187</f>
        <v>199012</v>
      </c>
      <c r="CT178" s="149"/>
      <c r="CU178" s="149"/>
      <c r="CV178" s="149"/>
      <c r="CW178" s="149"/>
      <c r="CX178" s="149"/>
      <c r="CY178" s="150"/>
      <c r="CZ178" s="148">
        <f>CZ180+CZ181+CZ182+CZ183+CZ184+CZ185+CZ186+CZ187</f>
        <v>1006913.4199999999</v>
      </c>
      <c r="DA178" s="149"/>
      <c r="DB178" s="149"/>
      <c r="DC178" s="150"/>
      <c r="DD178" s="145">
        <f>DD180+DD181+DD182+DD183+DD184+DD185+DD186+DD187</f>
        <v>0</v>
      </c>
      <c r="DE178" s="146"/>
      <c r="DF178" s="146"/>
      <c r="DG178" s="146"/>
      <c r="DH178" s="146"/>
      <c r="DI178" s="147"/>
      <c r="DJ178" s="145">
        <f>DJ180+DJ181+DJ182+DJ183+DJ184+DJ185+DJ186+DJ187</f>
        <v>0</v>
      </c>
      <c r="DK178" s="146"/>
      <c r="DL178" s="146"/>
      <c r="DM178" s="146"/>
      <c r="DN178" s="146"/>
      <c r="DO178" s="146"/>
      <c r="DP178" s="146"/>
      <c r="DQ178" s="146"/>
      <c r="DR178" s="146"/>
      <c r="DS178" s="146"/>
      <c r="DT178" s="146"/>
      <c r="DU178" s="146"/>
      <c r="DV178" s="146"/>
      <c r="DW178" s="147"/>
      <c r="DX178" s="145">
        <f>DX180+DX181+DX182+DX183+DX184+DX185+DX186+DX187</f>
        <v>310867.84</v>
      </c>
      <c r="DY178" s="146"/>
      <c r="DZ178" s="146"/>
      <c r="EA178" s="146"/>
      <c r="EB178" s="146"/>
      <c r="EC178" s="146"/>
      <c r="ED178" s="146"/>
      <c r="EE178" s="146"/>
      <c r="EF178" s="146"/>
      <c r="EG178" s="146"/>
      <c r="EH178" s="146"/>
      <c r="EI178" s="146"/>
      <c r="EJ178" s="146"/>
      <c r="EK178" s="146"/>
      <c r="EL178" s="146"/>
      <c r="EM178" s="147"/>
      <c r="EN178" s="145">
        <f>EN180+EN181+EN182+EN183+EN184+EN185+EN186+EN187</f>
        <v>0</v>
      </c>
      <c r="EO178" s="146"/>
      <c r="EP178" s="146"/>
      <c r="EQ178" s="146"/>
      <c r="ER178" s="146"/>
      <c r="ES178" s="146"/>
      <c r="ET178" s="146"/>
      <c r="EU178" s="146"/>
      <c r="EV178" s="146"/>
      <c r="EW178" s="146"/>
      <c r="EX178" s="146"/>
      <c r="EY178" s="146"/>
      <c r="EZ178" s="146"/>
      <c r="FA178" s="146"/>
      <c r="FB178" s="146"/>
      <c r="FC178" s="147"/>
    </row>
    <row r="179" spans="1:159" ht="20.25" customHeight="1">
      <c r="A179" s="49"/>
      <c r="B179" s="85" t="s">
        <v>96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6"/>
      <c r="AR179" s="142"/>
      <c r="AS179" s="143"/>
      <c r="AT179" s="143"/>
      <c r="AU179" s="143"/>
      <c r="AV179" s="143"/>
      <c r="AW179" s="143"/>
      <c r="AX179" s="143"/>
      <c r="AY179" s="143"/>
      <c r="AZ179" s="144"/>
      <c r="BA179" s="82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4"/>
      <c r="BT179" s="132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4"/>
      <c r="CG179" s="129"/>
      <c r="CH179" s="129"/>
      <c r="CI179" s="129"/>
      <c r="CJ179" s="129"/>
      <c r="CK179" s="129"/>
      <c r="CL179" s="129"/>
      <c r="CM179" s="129"/>
      <c r="CN179" s="129"/>
      <c r="CO179" s="129"/>
      <c r="CP179" s="129"/>
      <c r="CQ179" s="129"/>
      <c r="CR179" s="57"/>
      <c r="CS179" s="138"/>
      <c r="CT179" s="139"/>
      <c r="CU179" s="139"/>
      <c r="CV179" s="139"/>
      <c r="CW179" s="139"/>
      <c r="CX179" s="139"/>
      <c r="CY179" s="140"/>
      <c r="CZ179" s="138"/>
      <c r="DA179" s="139"/>
      <c r="DB179" s="139"/>
      <c r="DC179" s="140"/>
      <c r="DD179" s="132"/>
      <c r="DE179" s="133"/>
      <c r="DF179" s="133"/>
      <c r="DG179" s="133"/>
      <c r="DH179" s="133"/>
      <c r="DI179" s="134"/>
      <c r="DJ179" s="132"/>
      <c r="DK179" s="133"/>
      <c r="DL179" s="133"/>
      <c r="DM179" s="133"/>
      <c r="DN179" s="133"/>
      <c r="DO179" s="133"/>
      <c r="DP179" s="133"/>
      <c r="DQ179" s="133"/>
      <c r="DR179" s="133"/>
      <c r="DS179" s="133"/>
      <c r="DT179" s="133"/>
      <c r="DU179" s="133"/>
      <c r="DV179" s="133"/>
      <c r="DW179" s="134"/>
      <c r="DX179" s="132"/>
      <c r="DY179" s="133"/>
      <c r="DZ179" s="133"/>
      <c r="EA179" s="133"/>
      <c r="EB179" s="133"/>
      <c r="EC179" s="133"/>
      <c r="ED179" s="133"/>
      <c r="EE179" s="133"/>
      <c r="EF179" s="133"/>
      <c r="EG179" s="133"/>
      <c r="EH179" s="133"/>
      <c r="EI179" s="133"/>
      <c r="EJ179" s="133"/>
      <c r="EK179" s="133"/>
      <c r="EL179" s="133"/>
      <c r="EM179" s="134"/>
      <c r="EN179" s="132"/>
      <c r="EO179" s="133"/>
      <c r="EP179" s="133"/>
      <c r="EQ179" s="133"/>
      <c r="ER179" s="133"/>
      <c r="ES179" s="133"/>
      <c r="ET179" s="133"/>
      <c r="EU179" s="133"/>
      <c r="EV179" s="133"/>
      <c r="EW179" s="133"/>
      <c r="EX179" s="133"/>
      <c r="EY179" s="133"/>
      <c r="EZ179" s="133"/>
      <c r="FA179" s="133"/>
      <c r="FB179" s="133"/>
      <c r="FC179" s="134"/>
    </row>
    <row r="180" spans="1:159" ht="27" customHeight="1">
      <c r="A180" s="49"/>
      <c r="B180" s="85" t="s">
        <v>128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6"/>
      <c r="AR180" s="142" t="s">
        <v>162</v>
      </c>
      <c r="AS180" s="143"/>
      <c r="AT180" s="143"/>
      <c r="AU180" s="143"/>
      <c r="AV180" s="143"/>
      <c r="AW180" s="143"/>
      <c r="AX180" s="143"/>
      <c r="AY180" s="143"/>
      <c r="AZ180" s="144"/>
      <c r="BA180" s="82" t="s">
        <v>169</v>
      </c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4"/>
      <c r="BT180" s="132">
        <f aca="true" t="shared" si="2" ref="BT180:BT185">SUM(CG180:FC180)</f>
        <v>54600</v>
      </c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4"/>
      <c r="CG180" s="141">
        <v>54600</v>
      </c>
      <c r="CH180" s="141"/>
      <c r="CI180" s="141"/>
      <c r="CJ180" s="141"/>
      <c r="CK180" s="141"/>
      <c r="CL180" s="141"/>
      <c r="CM180" s="141"/>
      <c r="CN180" s="141"/>
      <c r="CO180" s="141"/>
      <c r="CP180" s="141"/>
      <c r="CQ180" s="141"/>
      <c r="CR180" s="57"/>
      <c r="CS180" s="138"/>
      <c r="CT180" s="139"/>
      <c r="CU180" s="139"/>
      <c r="CV180" s="139"/>
      <c r="CW180" s="139"/>
      <c r="CX180" s="139"/>
      <c r="CY180" s="140"/>
      <c r="CZ180" s="138"/>
      <c r="DA180" s="139"/>
      <c r="DB180" s="139"/>
      <c r="DC180" s="140"/>
      <c r="DD180" s="132"/>
      <c r="DE180" s="133"/>
      <c r="DF180" s="133"/>
      <c r="DG180" s="133"/>
      <c r="DH180" s="133"/>
      <c r="DI180" s="134"/>
      <c r="DJ180" s="132"/>
      <c r="DK180" s="133"/>
      <c r="DL180" s="133"/>
      <c r="DM180" s="133"/>
      <c r="DN180" s="133"/>
      <c r="DO180" s="133"/>
      <c r="DP180" s="133"/>
      <c r="DQ180" s="133"/>
      <c r="DR180" s="133"/>
      <c r="DS180" s="133"/>
      <c r="DT180" s="133"/>
      <c r="DU180" s="133"/>
      <c r="DV180" s="133"/>
      <c r="DW180" s="134"/>
      <c r="DX180" s="132"/>
      <c r="DY180" s="133"/>
      <c r="DZ180" s="133"/>
      <c r="EA180" s="133"/>
      <c r="EB180" s="133"/>
      <c r="EC180" s="133"/>
      <c r="ED180" s="133"/>
      <c r="EE180" s="133"/>
      <c r="EF180" s="133"/>
      <c r="EG180" s="133"/>
      <c r="EH180" s="133"/>
      <c r="EI180" s="133"/>
      <c r="EJ180" s="133"/>
      <c r="EK180" s="133"/>
      <c r="EL180" s="133"/>
      <c r="EM180" s="134"/>
      <c r="EN180" s="132"/>
      <c r="EO180" s="133"/>
      <c r="EP180" s="133"/>
      <c r="EQ180" s="133"/>
      <c r="ER180" s="133"/>
      <c r="ES180" s="133"/>
      <c r="ET180" s="133"/>
      <c r="EU180" s="133"/>
      <c r="EV180" s="133"/>
      <c r="EW180" s="133"/>
      <c r="EX180" s="133"/>
      <c r="EY180" s="133"/>
      <c r="EZ180" s="133"/>
      <c r="FA180" s="133"/>
      <c r="FB180" s="133"/>
      <c r="FC180" s="134"/>
    </row>
    <row r="181" spans="1:159" ht="25.5" customHeight="1">
      <c r="A181" s="49"/>
      <c r="B181" s="85" t="s">
        <v>129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6"/>
      <c r="AR181" s="142" t="s">
        <v>163</v>
      </c>
      <c r="AS181" s="143"/>
      <c r="AT181" s="143"/>
      <c r="AU181" s="143"/>
      <c r="AV181" s="143"/>
      <c r="AW181" s="143"/>
      <c r="AX181" s="143"/>
      <c r="AY181" s="143"/>
      <c r="AZ181" s="144"/>
      <c r="BA181" s="82" t="s">
        <v>169</v>
      </c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4"/>
      <c r="BT181" s="132">
        <f t="shared" si="2"/>
        <v>2490536.66</v>
      </c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33"/>
      <c r="CE181" s="133"/>
      <c r="CF181" s="134"/>
      <c r="CG181" s="141"/>
      <c r="CH181" s="141"/>
      <c r="CI181" s="141"/>
      <c r="CJ181" s="141"/>
      <c r="CK181" s="141"/>
      <c r="CL181" s="141">
        <v>2490536.66</v>
      </c>
      <c r="CM181" s="141"/>
      <c r="CN181" s="141"/>
      <c r="CO181" s="141"/>
      <c r="CP181" s="141"/>
      <c r="CQ181" s="141"/>
      <c r="CR181" s="57"/>
      <c r="CS181" s="138"/>
      <c r="CT181" s="139"/>
      <c r="CU181" s="139"/>
      <c r="CV181" s="139"/>
      <c r="CW181" s="139"/>
      <c r="CX181" s="139"/>
      <c r="CY181" s="140"/>
      <c r="CZ181" s="138"/>
      <c r="DA181" s="139"/>
      <c r="DB181" s="139"/>
      <c r="DC181" s="140"/>
      <c r="DD181" s="132"/>
      <c r="DE181" s="133"/>
      <c r="DF181" s="133"/>
      <c r="DG181" s="133"/>
      <c r="DH181" s="133"/>
      <c r="DI181" s="134"/>
      <c r="DJ181" s="132"/>
      <c r="DK181" s="133"/>
      <c r="DL181" s="133"/>
      <c r="DM181" s="133"/>
      <c r="DN181" s="133"/>
      <c r="DO181" s="133"/>
      <c r="DP181" s="133"/>
      <c r="DQ181" s="133"/>
      <c r="DR181" s="133"/>
      <c r="DS181" s="133"/>
      <c r="DT181" s="133"/>
      <c r="DU181" s="133"/>
      <c r="DV181" s="133"/>
      <c r="DW181" s="134"/>
      <c r="DX181" s="132"/>
      <c r="DY181" s="133"/>
      <c r="DZ181" s="133"/>
      <c r="EA181" s="133"/>
      <c r="EB181" s="133"/>
      <c r="EC181" s="133"/>
      <c r="ED181" s="133"/>
      <c r="EE181" s="133"/>
      <c r="EF181" s="133"/>
      <c r="EG181" s="133"/>
      <c r="EH181" s="133"/>
      <c r="EI181" s="133"/>
      <c r="EJ181" s="133"/>
      <c r="EK181" s="133"/>
      <c r="EL181" s="133"/>
      <c r="EM181" s="134"/>
      <c r="EN181" s="132"/>
      <c r="EO181" s="133"/>
      <c r="EP181" s="133"/>
      <c r="EQ181" s="133"/>
      <c r="ER181" s="133"/>
      <c r="ES181" s="133"/>
      <c r="ET181" s="133"/>
      <c r="EU181" s="133"/>
      <c r="EV181" s="133"/>
      <c r="EW181" s="133"/>
      <c r="EX181" s="133"/>
      <c r="EY181" s="133"/>
      <c r="EZ181" s="133"/>
      <c r="FA181" s="133"/>
      <c r="FB181" s="133"/>
      <c r="FC181" s="134"/>
    </row>
    <row r="182" spans="1:159" ht="23.25" customHeight="1">
      <c r="A182" s="49"/>
      <c r="B182" s="85" t="s">
        <v>130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6"/>
      <c r="AR182" s="142" t="s">
        <v>164</v>
      </c>
      <c r="AS182" s="143"/>
      <c r="AT182" s="143"/>
      <c r="AU182" s="143"/>
      <c r="AV182" s="143"/>
      <c r="AW182" s="143"/>
      <c r="AX182" s="143"/>
      <c r="AY182" s="143"/>
      <c r="AZ182" s="144"/>
      <c r="BA182" s="82" t="s">
        <v>169</v>
      </c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4"/>
      <c r="BT182" s="132">
        <f t="shared" si="2"/>
        <v>1402071.33</v>
      </c>
      <c r="BU182" s="133"/>
      <c r="BV182" s="133"/>
      <c r="BW182" s="133"/>
      <c r="BX182" s="133"/>
      <c r="BY182" s="133"/>
      <c r="BZ182" s="133"/>
      <c r="CA182" s="133"/>
      <c r="CB182" s="133"/>
      <c r="CC182" s="133"/>
      <c r="CD182" s="133"/>
      <c r="CE182" s="133"/>
      <c r="CF182" s="134"/>
      <c r="CG182" s="141"/>
      <c r="CH182" s="141"/>
      <c r="CI182" s="141"/>
      <c r="CJ182" s="141"/>
      <c r="CK182" s="141"/>
      <c r="CL182" s="141">
        <v>1091203.49</v>
      </c>
      <c r="CM182" s="141"/>
      <c r="CN182" s="141"/>
      <c r="CO182" s="141"/>
      <c r="CP182" s="141"/>
      <c r="CQ182" s="141"/>
      <c r="CR182" s="57"/>
      <c r="CS182" s="138"/>
      <c r="CT182" s="139"/>
      <c r="CU182" s="139"/>
      <c r="CV182" s="139"/>
      <c r="CW182" s="139"/>
      <c r="CX182" s="139"/>
      <c r="CY182" s="140"/>
      <c r="CZ182" s="138"/>
      <c r="DA182" s="139"/>
      <c r="DB182" s="139"/>
      <c r="DC182" s="140"/>
      <c r="DD182" s="132"/>
      <c r="DE182" s="133"/>
      <c r="DF182" s="133"/>
      <c r="DG182" s="133"/>
      <c r="DH182" s="133"/>
      <c r="DI182" s="134"/>
      <c r="DJ182" s="132"/>
      <c r="DK182" s="133"/>
      <c r="DL182" s="133"/>
      <c r="DM182" s="133"/>
      <c r="DN182" s="133"/>
      <c r="DO182" s="133"/>
      <c r="DP182" s="133"/>
      <c r="DQ182" s="133"/>
      <c r="DR182" s="133"/>
      <c r="DS182" s="133"/>
      <c r="DT182" s="133"/>
      <c r="DU182" s="133"/>
      <c r="DV182" s="133"/>
      <c r="DW182" s="134"/>
      <c r="DX182" s="132">
        <v>310867.84</v>
      </c>
      <c r="DY182" s="133"/>
      <c r="DZ182" s="133"/>
      <c r="EA182" s="133"/>
      <c r="EB182" s="133"/>
      <c r="EC182" s="133"/>
      <c r="ED182" s="133"/>
      <c r="EE182" s="133"/>
      <c r="EF182" s="133"/>
      <c r="EG182" s="133"/>
      <c r="EH182" s="133"/>
      <c r="EI182" s="133"/>
      <c r="EJ182" s="133"/>
      <c r="EK182" s="133"/>
      <c r="EL182" s="133"/>
      <c r="EM182" s="134"/>
      <c r="EN182" s="132"/>
      <c r="EO182" s="133"/>
      <c r="EP182" s="133"/>
      <c r="EQ182" s="133"/>
      <c r="ER182" s="133"/>
      <c r="ES182" s="133"/>
      <c r="ET182" s="133"/>
      <c r="EU182" s="133"/>
      <c r="EV182" s="133"/>
      <c r="EW182" s="133"/>
      <c r="EX182" s="133"/>
      <c r="EY182" s="133"/>
      <c r="EZ182" s="133"/>
      <c r="FA182" s="133"/>
      <c r="FB182" s="133"/>
      <c r="FC182" s="134"/>
    </row>
    <row r="183" spans="1:159" ht="44.25" customHeight="1">
      <c r="A183" s="49"/>
      <c r="B183" s="85" t="s">
        <v>131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6"/>
      <c r="AR183" s="142" t="s">
        <v>165</v>
      </c>
      <c r="AS183" s="143"/>
      <c r="AT183" s="143"/>
      <c r="AU183" s="143"/>
      <c r="AV183" s="143"/>
      <c r="AW183" s="143"/>
      <c r="AX183" s="143"/>
      <c r="AY183" s="143"/>
      <c r="AZ183" s="144"/>
      <c r="BA183" s="82" t="s">
        <v>169</v>
      </c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4"/>
      <c r="BT183" s="132">
        <f t="shared" si="2"/>
        <v>0</v>
      </c>
      <c r="BU183" s="133"/>
      <c r="BV183" s="133"/>
      <c r="BW183" s="133"/>
      <c r="BX183" s="133"/>
      <c r="BY183" s="133"/>
      <c r="BZ183" s="133"/>
      <c r="CA183" s="133"/>
      <c r="CB183" s="133"/>
      <c r="CC183" s="133"/>
      <c r="CD183" s="133"/>
      <c r="CE183" s="133"/>
      <c r="CF183" s="134"/>
      <c r="CG183" s="141">
        <v>0</v>
      </c>
      <c r="CH183" s="141"/>
      <c r="CI183" s="141"/>
      <c r="CJ183" s="141"/>
      <c r="CK183" s="141"/>
      <c r="CL183" s="141"/>
      <c r="CM183" s="141"/>
      <c r="CN183" s="141"/>
      <c r="CO183" s="141"/>
      <c r="CP183" s="141"/>
      <c r="CQ183" s="141"/>
      <c r="CR183" s="57"/>
      <c r="CS183" s="138"/>
      <c r="CT183" s="139"/>
      <c r="CU183" s="139"/>
      <c r="CV183" s="139"/>
      <c r="CW183" s="139"/>
      <c r="CX183" s="139"/>
      <c r="CY183" s="140"/>
      <c r="CZ183" s="138"/>
      <c r="DA183" s="139"/>
      <c r="DB183" s="139"/>
      <c r="DC183" s="140"/>
      <c r="DD183" s="132"/>
      <c r="DE183" s="133"/>
      <c r="DF183" s="133"/>
      <c r="DG183" s="133"/>
      <c r="DH183" s="133"/>
      <c r="DI183" s="134"/>
      <c r="DJ183" s="132"/>
      <c r="DK183" s="133"/>
      <c r="DL183" s="133"/>
      <c r="DM183" s="133"/>
      <c r="DN183" s="133"/>
      <c r="DO183" s="133"/>
      <c r="DP183" s="133"/>
      <c r="DQ183" s="133"/>
      <c r="DR183" s="133"/>
      <c r="DS183" s="133"/>
      <c r="DT183" s="133"/>
      <c r="DU183" s="133"/>
      <c r="DV183" s="133"/>
      <c r="DW183" s="134"/>
      <c r="DX183" s="132"/>
      <c r="DY183" s="133"/>
      <c r="DZ183" s="133"/>
      <c r="EA183" s="133"/>
      <c r="EB183" s="133"/>
      <c r="EC183" s="133"/>
      <c r="ED183" s="133"/>
      <c r="EE183" s="133"/>
      <c r="EF183" s="133"/>
      <c r="EG183" s="133"/>
      <c r="EH183" s="133"/>
      <c r="EI183" s="133"/>
      <c r="EJ183" s="133"/>
      <c r="EK183" s="133"/>
      <c r="EL183" s="133"/>
      <c r="EM183" s="134"/>
      <c r="EN183" s="132"/>
      <c r="EO183" s="133"/>
      <c r="EP183" s="133"/>
      <c r="EQ183" s="133"/>
      <c r="ER183" s="133"/>
      <c r="ES183" s="133"/>
      <c r="ET183" s="133"/>
      <c r="EU183" s="133"/>
      <c r="EV183" s="133"/>
      <c r="EW183" s="133"/>
      <c r="EX183" s="133"/>
      <c r="EY183" s="133"/>
      <c r="EZ183" s="133"/>
      <c r="FA183" s="133"/>
      <c r="FB183" s="133"/>
      <c r="FC183" s="134"/>
    </row>
    <row r="184" spans="1:159" ht="44.25" customHeight="1">
      <c r="A184" s="49"/>
      <c r="B184" s="85" t="s">
        <v>132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6"/>
      <c r="AR184" s="142" t="s">
        <v>166</v>
      </c>
      <c r="AS184" s="143"/>
      <c r="AT184" s="143"/>
      <c r="AU184" s="143"/>
      <c r="AV184" s="143"/>
      <c r="AW184" s="143"/>
      <c r="AX184" s="143"/>
      <c r="AY184" s="143"/>
      <c r="AZ184" s="144"/>
      <c r="BA184" s="82" t="s">
        <v>169</v>
      </c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4"/>
      <c r="BT184" s="132">
        <f t="shared" si="2"/>
        <v>163687.22</v>
      </c>
      <c r="BU184" s="133"/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4"/>
      <c r="CG184" s="141"/>
      <c r="CH184" s="141"/>
      <c r="CI184" s="141"/>
      <c r="CJ184" s="141"/>
      <c r="CK184" s="141"/>
      <c r="CL184" s="141">
        <v>163687.22</v>
      </c>
      <c r="CM184" s="141"/>
      <c r="CN184" s="141"/>
      <c r="CO184" s="141"/>
      <c r="CP184" s="141"/>
      <c r="CQ184" s="141"/>
      <c r="CR184" s="57"/>
      <c r="CS184" s="138"/>
      <c r="CT184" s="139"/>
      <c r="CU184" s="139"/>
      <c r="CV184" s="139"/>
      <c r="CW184" s="139"/>
      <c r="CX184" s="139"/>
      <c r="CY184" s="140"/>
      <c r="CZ184" s="138"/>
      <c r="DA184" s="139"/>
      <c r="DB184" s="139"/>
      <c r="DC184" s="140"/>
      <c r="DD184" s="132"/>
      <c r="DE184" s="133"/>
      <c r="DF184" s="133"/>
      <c r="DG184" s="133"/>
      <c r="DH184" s="133"/>
      <c r="DI184" s="134"/>
      <c r="DJ184" s="132"/>
      <c r="DK184" s="133"/>
      <c r="DL184" s="133"/>
      <c r="DM184" s="133"/>
      <c r="DN184" s="133"/>
      <c r="DO184" s="133"/>
      <c r="DP184" s="133"/>
      <c r="DQ184" s="133"/>
      <c r="DR184" s="133"/>
      <c r="DS184" s="133"/>
      <c r="DT184" s="133"/>
      <c r="DU184" s="133"/>
      <c r="DV184" s="133"/>
      <c r="DW184" s="134"/>
      <c r="DX184" s="132"/>
      <c r="DY184" s="133"/>
      <c r="DZ184" s="133"/>
      <c r="EA184" s="133"/>
      <c r="EB184" s="133"/>
      <c r="EC184" s="133"/>
      <c r="ED184" s="133"/>
      <c r="EE184" s="133"/>
      <c r="EF184" s="133"/>
      <c r="EG184" s="133"/>
      <c r="EH184" s="133"/>
      <c r="EI184" s="133"/>
      <c r="EJ184" s="133"/>
      <c r="EK184" s="133"/>
      <c r="EL184" s="133"/>
      <c r="EM184" s="134"/>
      <c r="EN184" s="132"/>
      <c r="EO184" s="133"/>
      <c r="EP184" s="133"/>
      <c r="EQ184" s="133"/>
      <c r="ER184" s="133"/>
      <c r="ES184" s="133"/>
      <c r="ET184" s="133"/>
      <c r="EU184" s="133"/>
      <c r="EV184" s="133"/>
      <c r="EW184" s="133"/>
      <c r="EX184" s="133"/>
      <c r="EY184" s="133"/>
      <c r="EZ184" s="133"/>
      <c r="FA184" s="133"/>
      <c r="FB184" s="133"/>
      <c r="FC184" s="134"/>
    </row>
    <row r="185" spans="1:159" ht="26.25" customHeight="1">
      <c r="A185" s="49"/>
      <c r="B185" s="85" t="s">
        <v>133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6"/>
      <c r="AR185" s="142" t="s">
        <v>76</v>
      </c>
      <c r="AS185" s="143"/>
      <c r="AT185" s="143"/>
      <c r="AU185" s="143"/>
      <c r="AV185" s="143"/>
      <c r="AW185" s="143"/>
      <c r="AX185" s="143"/>
      <c r="AY185" s="143"/>
      <c r="AZ185" s="144"/>
      <c r="BA185" s="82" t="s">
        <v>169</v>
      </c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4"/>
      <c r="BT185" s="132">
        <f t="shared" si="2"/>
        <v>1789458.5399999998</v>
      </c>
      <c r="BU185" s="133"/>
      <c r="BV185" s="133"/>
      <c r="BW185" s="133"/>
      <c r="BX185" s="133"/>
      <c r="BY185" s="133"/>
      <c r="BZ185" s="133"/>
      <c r="CA185" s="133"/>
      <c r="CB185" s="133"/>
      <c r="CC185" s="133"/>
      <c r="CD185" s="133"/>
      <c r="CE185" s="133"/>
      <c r="CF185" s="134"/>
      <c r="CG185" s="141">
        <v>791700</v>
      </c>
      <c r="CH185" s="141"/>
      <c r="CI185" s="141"/>
      <c r="CJ185" s="141"/>
      <c r="CK185" s="141"/>
      <c r="CL185" s="141">
        <v>58335.32</v>
      </c>
      <c r="CM185" s="141"/>
      <c r="CN185" s="141"/>
      <c r="CO185" s="141"/>
      <c r="CP185" s="141"/>
      <c r="CQ185" s="141"/>
      <c r="CR185" s="57"/>
      <c r="CS185" s="138">
        <f>102212+96800</f>
        <v>199012</v>
      </c>
      <c r="CT185" s="139"/>
      <c r="CU185" s="139"/>
      <c r="CV185" s="139"/>
      <c r="CW185" s="139"/>
      <c r="CX185" s="139"/>
      <c r="CY185" s="140"/>
      <c r="CZ185" s="138">
        <f>642941.48+8308+8200+80961.74</f>
        <v>740411.22</v>
      </c>
      <c r="DA185" s="139"/>
      <c r="DB185" s="139"/>
      <c r="DC185" s="140"/>
      <c r="DD185" s="132"/>
      <c r="DE185" s="133"/>
      <c r="DF185" s="133"/>
      <c r="DG185" s="133"/>
      <c r="DH185" s="133"/>
      <c r="DI185" s="134"/>
      <c r="DJ185" s="132"/>
      <c r="DK185" s="133"/>
      <c r="DL185" s="133"/>
      <c r="DM185" s="133"/>
      <c r="DN185" s="133"/>
      <c r="DO185" s="133"/>
      <c r="DP185" s="133"/>
      <c r="DQ185" s="133"/>
      <c r="DR185" s="133"/>
      <c r="DS185" s="133"/>
      <c r="DT185" s="133"/>
      <c r="DU185" s="133"/>
      <c r="DV185" s="133"/>
      <c r="DW185" s="134"/>
      <c r="DX185" s="132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  <c r="EL185" s="133"/>
      <c r="EM185" s="134"/>
      <c r="EN185" s="132"/>
      <c r="EO185" s="133"/>
      <c r="EP185" s="133"/>
      <c r="EQ185" s="133"/>
      <c r="ER185" s="133"/>
      <c r="ES185" s="133"/>
      <c r="ET185" s="133"/>
      <c r="EU185" s="133"/>
      <c r="EV185" s="133"/>
      <c r="EW185" s="133"/>
      <c r="EX185" s="133"/>
      <c r="EY185" s="133"/>
      <c r="EZ185" s="133"/>
      <c r="FA185" s="133"/>
      <c r="FB185" s="133"/>
      <c r="FC185" s="134"/>
    </row>
    <row r="186" spans="1:159" ht="36.75" customHeight="1">
      <c r="A186" s="49"/>
      <c r="B186" s="85" t="s">
        <v>134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6"/>
      <c r="AR186" s="142" t="s">
        <v>167</v>
      </c>
      <c r="AS186" s="143"/>
      <c r="AT186" s="143"/>
      <c r="AU186" s="143"/>
      <c r="AV186" s="143"/>
      <c r="AW186" s="143"/>
      <c r="AX186" s="143"/>
      <c r="AY186" s="143"/>
      <c r="AZ186" s="144"/>
      <c r="BA186" s="82" t="s">
        <v>169</v>
      </c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4"/>
      <c r="BT186" s="132">
        <f>SUM(CG186:FC186)</f>
        <v>982100</v>
      </c>
      <c r="BU186" s="133"/>
      <c r="BV186" s="133"/>
      <c r="BW186" s="133"/>
      <c r="BX186" s="133"/>
      <c r="BY186" s="133"/>
      <c r="BZ186" s="133"/>
      <c r="CA186" s="133"/>
      <c r="CB186" s="133"/>
      <c r="CC186" s="133"/>
      <c r="CD186" s="133"/>
      <c r="CE186" s="133"/>
      <c r="CF186" s="134"/>
      <c r="CG186" s="141">
        <v>982100</v>
      </c>
      <c r="CH186" s="141"/>
      <c r="CI186" s="141"/>
      <c r="CJ186" s="141"/>
      <c r="CK186" s="141"/>
      <c r="CL186" s="141"/>
      <c r="CM186" s="141"/>
      <c r="CN186" s="141"/>
      <c r="CO186" s="141"/>
      <c r="CP186" s="141"/>
      <c r="CQ186" s="141"/>
      <c r="CR186" s="57"/>
      <c r="CS186" s="138"/>
      <c r="CT186" s="139"/>
      <c r="CU186" s="139"/>
      <c r="CV186" s="139"/>
      <c r="CW186" s="139"/>
      <c r="CX186" s="139"/>
      <c r="CY186" s="140"/>
      <c r="CZ186" s="138"/>
      <c r="DA186" s="139"/>
      <c r="DB186" s="139"/>
      <c r="DC186" s="140"/>
      <c r="DD186" s="132"/>
      <c r="DE186" s="133"/>
      <c r="DF186" s="133"/>
      <c r="DG186" s="133"/>
      <c r="DH186" s="133"/>
      <c r="DI186" s="134"/>
      <c r="DJ186" s="132"/>
      <c r="DK186" s="133"/>
      <c r="DL186" s="133"/>
      <c r="DM186" s="133"/>
      <c r="DN186" s="133"/>
      <c r="DO186" s="133"/>
      <c r="DP186" s="133"/>
      <c r="DQ186" s="133"/>
      <c r="DR186" s="133"/>
      <c r="DS186" s="133"/>
      <c r="DT186" s="133"/>
      <c r="DU186" s="133"/>
      <c r="DV186" s="133"/>
      <c r="DW186" s="134"/>
      <c r="DX186" s="132"/>
      <c r="DY186" s="133"/>
      <c r="DZ186" s="133"/>
      <c r="EA186" s="133"/>
      <c r="EB186" s="133"/>
      <c r="EC186" s="133"/>
      <c r="ED186" s="133"/>
      <c r="EE186" s="133"/>
      <c r="EF186" s="133"/>
      <c r="EG186" s="133"/>
      <c r="EH186" s="133"/>
      <c r="EI186" s="133"/>
      <c r="EJ186" s="133"/>
      <c r="EK186" s="133"/>
      <c r="EL186" s="133"/>
      <c r="EM186" s="134"/>
      <c r="EN186" s="132"/>
      <c r="EO186" s="133"/>
      <c r="EP186" s="133"/>
      <c r="EQ186" s="133"/>
      <c r="ER186" s="133"/>
      <c r="ES186" s="133"/>
      <c r="ET186" s="133"/>
      <c r="EU186" s="133"/>
      <c r="EV186" s="133"/>
      <c r="EW186" s="133"/>
      <c r="EX186" s="133"/>
      <c r="EY186" s="133"/>
      <c r="EZ186" s="133"/>
      <c r="FA186" s="133"/>
      <c r="FB186" s="133"/>
      <c r="FC186" s="134"/>
    </row>
    <row r="187" spans="1:159" ht="43.5" customHeight="1">
      <c r="A187" s="49"/>
      <c r="B187" s="85" t="s">
        <v>135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6"/>
      <c r="AR187" s="142" t="s">
        <v>170</v>
      </c>
      <c r="AS187" s="143"/>
      <c r="AT187" s="143"/>
      <c r="AU187" s="143"/>
      <c r="AV187" s="143"/>
      <c r="AW187" s="143"/>
      <c r="AX187" s="143"/>
      <c r="AY187" s="143"/>
      <c r="AZ187" s="144"/>
      <c r="BA187" s="82" t="s">
        <v>169</v>
      </c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4"/>
      <c r="BT187" s="132">
        <f>SUM(CG187:FC187)</f>
        <v>275502.2</v>
      </c>
      <c r="BU187" s="133"/>
      <c r="BV187" s="133"/>
      <c r="BW187" s="133"/>
      <c r="BX187" s="133"/>
      <c r="BY187" s="133"/>
      <c r="BZ187" s="133"/>
      <c r="CA187" s="133"/>
      <c r="CB187" s="133"/>
      <c r="CC187" s="133"/>
      <c r="CD187" s="133"/>
      <c r="CE187" s="133"/>
      <c r="CF187" s="134"/>
      <c r="CG187" s="141">
        <v>9000</v>
      </c>
      <c r="CH187" s="141"/>
      <c r="CI187" s="141"/>
      <c r="CJ187" s="141"/>
      <c r="CK187" s="141"/>
      <c r="CL187" s="141"/>
      <c r="CM187" s="141"/>
      <c r="CN187" s="141"/>
      <c r="CO187" s="141"/>
      <c r="CP187" s="141"/>
      <c r="CQ187" s="141"/>
      <c r="CR187" s="57"/>
      <c r="CS187" s="138"/>
      <c r="CT187" s="139"/>
      <c r="CU187" s="139"/>
      <c r="CV187" s="139"/>
      <c r="CW187" s="139"/>
      <c r="CX187" s="139"/>
      <c r="CY187" s="140"/>
      <c r="CZ187" s="138">
        <v>266502.2</v>
      </c>
      <c r="DA187" s="139"/>
      <c r="DB187" s="139"/>
      <c r="DC187" s="140"/>
      <c r="DD187" s="132"/>
      <c r="DE187" s="133"/>
      <c r="DF187" s="133"/>
      <c r="DG187" s="133"/>
      <c r="DH187" s="133"/>
      <c r="DI187" s="134"/>
      <c r="DJ187" s="132"/>
      <c r="DK187" s="133"/>
      <c r="DL187" s="133"/>
      <c r="DM187" s="133"/>
      <c r="DN187" s="133"/>
      <c r="DO187" s="133"/>
      <c r="DP187" s="133"/>
      <c r="DQ187" s="133"/>
      <c r="DR187" s="133"/>
      <c r="DS187" s="133"/>
      <c r="DT187" s="133"/>
      <c r="DU187" s="133"/>
      <c r="DV187" s="133"/>
      <c r="DW187" s="134"/>
      <c r="DX187" s="132"/>
      <c r="DY187" s="133"/>
      <c r="DZ187" s="133"/>
      <c r="EA187" s="133"/>
      <c r="EB187" s="133"/>
      <c r="EC187" s="133"/>
      <c r="ED187" s="133"/>
      <c r="EE187" s="133"/>
      <c r="EF187" s="133"/>
      <c r="EG187" s="133"/>
      <c r="EH187" s="133"/>
      <c r="EI187" s="133"/>
      <c r="EJ187" s="133"/>
      <c r="EK187" s="133"/>
      <c r="EL187" s="133"/>
      <c r="EM187" s="134"/>
      <c r="EN187" s="132"/>
      <c r="EO187" s="133"/>
      <c r="EP187" s="133"/>
      <c r="EQ187" s="133"/>
      <c r="ER187" s="133"/>
      <c r="ES187" s="133"/>
      <c r="ET187" s="133"/>
      <c r="EU187" s="133"/>
      <c r="EV187" s="133"/>
      <c r="EW187" s="133"/>
      <c r="EX187" s="133"/>
      <c r="EY187" s="133"/>
      <c r="EZ187" s="133"/>
      <c r="FA187" s="133"/>
      <c r="FB187" s="133"/>
      <c r="FC187" s="134"/>
    </row>
    <row r="188" spans="1:159" ht="42.75" customHeight="1">
      <c r="A188" s="49"/>
      <c r="B188" s="130" t="s">
        <v>58</v>
      </c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1"/>
      <c r="AR188" s="135" t="s">
        <v>171</v>
      </c>
      <c r="AS188" s="136"/>
      <c r="AT188" s="136"/>
      <c r="AU188" s="136"/>
      <c r="AV188" s="136"/>
      <c r="AW188" s="136"/>
      <c r="AX188" s="136"/>
      <c r="AY188" s="136"/>
      <c r="AZ188" s="137"/>
      <c r="BA188" s="82" t="s">
        <v>90</v>
      </c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4"/>
      <c r="BT188" s="132">
        <f>SUM(CG188:FC188)</f>
        <v>0</v>
      </c>
      <c r="BU188" s="133"/>
      <c r="BV188" s="133"/>
      <c r="BW188" s="133"/>
      <c r="BX188" s="133"/>
      <c r="BY188" s="133"/>
      <c r="BZ188" s="133"/>
      <c r="CA188" s="133"/>
      <c r="CB188" s="133"/>
      <c r="CC188" s="133"/>
      <c r="CD188" s="133"/>
      <c r="CE188" s="133"/>
      <c r="CF188" s="134"/>
      <c r="CG188" s="129">
        <v>0</v>
      </c>
      <c r="CH188" s="129"/>
      <c r="CI188" s="129"/>
      <c r="CJ188" s="129"/>
      <c r="CK188" s="129"/>
      <c r="CL188" s="129">
        <v>0</v>
      </c>
      <c r="CM188" s="129"/>
      <c r="CN188" s="129"/>
      <c r="CO188" s="129"/>
      <c r="CP188" s="129"/>
      <c r="CQ188" s="129"/>
      <c r="CR188" s="57">
        <v>0</v>
      </c>
      <c r="CS188" s="138">
        <v>0</v>
      </c>
      <c r="CT188" s="139"/>
      <c r="CU188" s="139"/>
      <c r="CV188" s="139"/>
      <c r="CW188" s="139"/>
      <c r="CX188" s="139"/>
      <c r="CY188" s="140"/>
      <c r="CZ188" s="138">
        <v>0</v>
      </c>
      <c r="DA188" s="139"/>
      <c r="DB188" s="139"/>
      <c r="DC188" s="140"/>
      <c r="DD188" s="132">
        <v>0</v>
      </c>
      <c r="DE188" s="133"/>
      <c r="DF188" s="133"/>
      <c r="DG188" s="133"/>
      <c r="DH188" s="133"/>
      <c r="DI188" s="134"/>
      <c r="DJ188" s="132">
        <v>0</v>
      </c>
      <c r="DK188" s="133"/>
      <c r="DL188" s="133"/>
      <c r="DM188" s="133"/>
      <c r="DN188" s="133"/>
      <c r="DO188" s="133"/>
      <c r="DP188" s="133"/>
      <c r="DQ188" s="133"/>
      <c r="DR188" s="133"/>
      <c r="DS188" s="133"/>
      <c r="DT188" s="133"/>
      <c r="DU188" s="133"/>
      <c r="DV188" s="133"/>
      <c r="DW188" s="134"/>
      <c r="DX188" s="132">
        <v>0</v>
      </c>
      <c r="DY188" s="133"/>
      <c r="DZ188" s="133"/>
      <c r="EA188" s="133"/>
      <c r="EB188" s="133"/>
      <c r="EC188" s="133"/>
      <c r="ED188" s="133"/>
      <c r="EE188" s="133"/>
      <c r="EF188" s="133"/>
      <c r="EG188" s="133"/>
      <c r="EH188" s="133"/>
      <c r="EI188" s="133"/>
      <c r="EJ188" s="133"/>
      <c r="EK188" s="133"/>
      <c r="EL188" s="133"/>
      <c r="EM188" s="134"/>
      <c r="EN188" s="132">
        <v>0</v>
      </c>
      <c r="EO188" s="133"/>
      <c r="EP188" s="133"/>
      <c r="EQ188" s="133"/>
      <c r="ER188" s="133"/>
      <c r="ES188" s="133"/>
      <c r="ET188" s="133"/>
      <c r="EU188" s="133"/>
      <c r="EV188" s="133"/>
      <c r="EW188" s="133"/>
      <c r="EX188" s="133"/>
      <c r="EY188" s="133"/>
      <c r="EZ188" s="133"/>
      <c r="FA188" s="133"/>
      <c r="FB188" s="133"/>
      <c r="FC188" s="134"/>
    </row>
    <row r="189" spans="1:159" ht="40.5" customHeight="1">
      <c r="A189" s="49"/>
      <c r="B189" s="130" t="s">
        <v>59</v>
      </c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1"/>
      <c r="AR189" s="135" t="s">
        <v>172</v>
      </c>
      <c r="AS189" s="136"/>
      <c r="AT189" s="136"/>
      <c r="AU189" s="136"/>
      <c r="AV189" s="136"/>
      <c r="AW189" s="136"/>
      <c r="AX189" s="136"/>
      <c r="AY189" s="136"/>
      <c r="AZ189" s="137"/>
      <c r="BA189" s="82" t="s">
        <v>90</v>
      </c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4"/>
      <c r="BT189" s="132">
        <f>SUM(CG189:FC189)</f>
        <v>0</v>
      </c>
      <c r="BU189" s="133"/>
      <c r="BV189" s="133"/>
      <c r="BW189" s="133"/>
      <c r="BX189" s="133"/>
      <c r="BY189" s="133"/>
      <c r="BZ189" s="133"/>
      <c r="CA189" s="133"/>
      <c r="CB189" s="133"/>
      <c r="CC189" s="133"/>
      <c r="CD189" s="133"/>
      <c r="CE189" s="133"/>
      <c r="CF189" s="134"/>
      <c r="CG189" s="129">
        <v>0</v>
      </c>
      <c r="CH189" s="129"/>
      <c r="CI189" s="129"/>
      <c r="CJ189" s="129"/>
      <c r="CK189" s="129"/>
      <c r="CL189" s="129">
        <v>0</v>
      </c>
      <c r="CM189" s="129"/>
      <c r="CN189" s="129"/>
      <c r="CO189" s="129"/>
      <c r="CP189" s="129"/>
      <c r="CQ189" s="129"/>
      <c r="CR189" s="57"/>
      <c r="CS189" s="138">
        <v>0</v>
      </c>
      <c r="CT189" s="139"/>
      <c r="CU189" s="139"/>
      <c r="CV189" s="139"/>
      <c r="CW189" s="139"/>
      <c r="CX189" s="139"/>
      <c r="CY189" s="140"/>
      <c r="CZ189" s="138">
        <v>0</v>
      </c>
      <c r="DA189" s="139"/>
      <c r="DB189" s="139"/>
      <c r="DC189" s="140"/>
      <c r="DD189" s="132">
        <v>0</v>
      </c>
      <c r="DE189" s="133"/>
      <c r="DF189" s="133"/>
      <c r="DG189" s="133"/>
      <c r="DH189" s="133"/>
      <c r="DI189" s="134"/>
      <c r="DJ189" s="132">
        <v>0</v>
      </c>
      <c r="DK189" s="133"/>
      <c r="DL189" s="133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4"/>
      <c r="DX189" s="132">
        <v>0</v>
      </c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4"/>
      <c r="EN189" s="132">
        <v>0</v>
      </c>
      <c r="EO189" s="133"/>
      <c r="EP189" s="133"/>
      <c r="EQ189" s="133"/>
      <c r="ER189" s="133"/>
      <c r="ES189" s="133"/>
      <c r="ET189" s="133"/>
      <c r="EU189" s="133"/>
      <c r="EV189" s="133"/>
      <c r="EW189" s="133"/>
      <c r="EX189" s="133"/>
      <c r="EY189" s="133"/>
      <c r="EZ189" s="133"/>
      <c r="FA189" s="133"/>
      <c r="FB189" s="133"/>
      <c r="FC189" s="134"/>
    </row>
    <row r="190" spans="1:159" ht="22.5" customHeight="1">
      <c r="A190" s="90" t="s">
        <v>187</v>
      </c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  <c r="BZ190" s="90"/>
      <c r="CA190" s="90"/>
      <c r="CB190" s="90"/>
      <c r="CC190" s="90"/>
      <c r="CD190" s="90"/>
      <c r="CE190" s="90"/>
      <c r="CF190" s="90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90"/>
      <c r="EM190" s="90"/>
      <c r="EN190" s="90"/>
      <c r="EO190" s="90"/>
      <c r="EP190" s="90"/>
      <c r="EQ190" s="90"/>
      <c r="ER190" s="90"/>
      <c r="ES190" s="90"/>
      <c r="ET190" s="90"/>
      <c r="EU190" s="90"/>
      <c r="EV190" s="90"/>
      <c r="EW190" s="90"/>
      <c r="EX190" s="90"/>
      <c r="EY190" s="90"/>
      <c r="EZ190" s="90"/>
      <c r="FA190" s="90"/>
      <c r="FB190" s="90"/>
      <c r="FC190" s="90"/>
    </row>
    <row r="191" spans="1:78" ht="1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</row>
    <row r="192" spans="1:159" ht="27.75" customHeight="1">
      <c r="A192" s="111" t="s">
        <v>95</v>
      </c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3"/>
      <c r="AR192" s="111" t="s">
        <v>41</v>
      </c>
      <c r="AS192" s="112"/>
      <c r="AT192" s="112"/>
      <c r="AU192" s="112"/>
      <c r="AV192" s="112"/>
      <c r="AW192" s="112"/>
      <c r="AX192" s="112"/>
      <c r="AY192" s="112"/>
      <c r="AZ192" s="113"/>
      <c r="BA192" s="111" t="s">
        <v>61</v>
      </c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  <c r="BL192" s="113"/>
      <c r="BM192" s="87" t="s">
        <v>62</v>
      </c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9"/>
    </row>
    <row r="193" spans="1:159" ht="15" customHeight="1">
      <c r="A193" s="114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6"/>
      <c r="AR193" s="114"/>
      <c r="AS193" s="115"/>
      <c r="AT193" s="115"/>
      <c r="AU193" s="115"/>
      <c r="AV193" s="115"/>
      <c r="AW193" s="115"/>
      <c r="AX193" s="115"/>
      <c r="AY193" s="115"/>
      <c r="AZ193" s="116"/>
      <c r="BA193" s="114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6"/>
      <c r="BM193" s="120" t="s">
        <v>136</v>
      </c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2"/>
      <c r="CS193" s="92" t="s">
        <v>101</v>
      </c>
      <c r="CT193" s="93"/>
      <c r="CU193" s="93"/>
      <c r="CV193" s="93"/>
      <c r="CW193" s="93"/>
      <c r="CX193" s="93"/>
      <c r="CY193" s="93"/>
      <c r="CZ193" s="93"/>
      <c r="DA193" s="93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  <c r="DZ193" s="93"/>
      <c r="EA193" s="93"/>
      <c r="EB193" s="93"/>
      <c r="EC193" s="93"/>
      <c r="ED193" s="93"/>
      <c r="EE193" s="93"/>
      <c r="EF193" s="93"/>
      <c r="EG193" s="93"/>
      <c r="EH193" s="93"/>
      <c r="EI193" s="93"/>
      <c r="EJ193" s="93"/>
      <c r="EK193" s="93"/>
      <c r="EL193" s="93"/>
      <c r="EM193" s="93"/>
      <c r="EN193" s="93"/>
      <c r="EO193" s="93"/>
      <c r="EP193" s="93"/>
      <c r="EQ193" s="93"/>
      <c r="ER193" s="93"/>
      <c r="ES193" s="93"/>
      <c r="ET193" s="93"/>
      <c r="EU193" s="93"/>
      <c r="EV193" s="93"/>
      <c r="EW193" s="93"/>
      <c r="EX193" s="93"/>
      <c r="EY193" s="93"/>
      <c r="EZ193" s="93"/>
      <c r="FA193" s="93"/>
      <c r="FB193" s="93"/>
      <c r="FC193" s="94"/>
    </row>
    <row r="194" spans="1:159" ht="87.75" customHeight="1">
      <c r="A194" s="114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6"/>
      <c r="AR194" s="114"/>
      <c r="AS194" s="115"/>
      <c r="AT194" s="115"/>
      <c r="AU194" s="115"/>
      <c r="AV194" s="115"/>
      <c r="AW194" s="115"/>
      <c r="AX194" s="115"/>
      <c r="AY194" s="115"/>
      <c r="AZ194" s="116"/>
      <c r="BA194" s="114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6"/>
      <c r="BM194" s="123"/>
      <c r="BN194" s="124"/>
      <c r="BO194" s="124"/>
      <c r="BP194" s="124"/>
      <c r="BQ194" s="124"/>
      <c r="BR194" s="124"/>
      <c r="BS194" s="124"/>
      <c r="BT194" s="124"/>
      <c r="BU194" s="124"/>
      <c r="BV194" s="124"/>
      <c r="BW194" s="124"/>
      <c r="BX194" s="124"/>
      <c r="BY194" s="124"/>
      <c r="BZ194" s="124"/>
      <c r="CA194" s="124"/>
      <c r="CB194" s="124"/>
      <c r="CC194" s="124"/>
      <c r="CD194" s="124"/>
      <c r="CE194" s="124"/>
      <c r="CF194" s="124"/>
      <c r="CG194" s="124"/>
      <c r="CH194" s="124"/>
      <c r="CI194" s="124"/>
      <c r="CJ194" s="124"/>
      <c r="CK194" s="124"/>
      <c r="CL194" s="124"/>
      <c r="CM194" s="124"/>
      <c r="CN194" s="124"/>
      <c r="CO194" s="124"/>
      <c r="CP194" s="124"/>
      <c r="CQ194" s="124"/>
      <c r="CR194" s="125"/>
      <c r="CS194" s="126" t="s">
        <v>63</v>
      </c>
      <c r="CT194" s="127"/>
      <c r="CU194" s="127"/>
      <c r="CV194" s="127"/>
      <c r="CW194" s="127"/>
      <c r="CX194" s="127"/>
      <c r="CY194" s="127"/>
      <c r="CZ194" s="127"/>
      <c r="DA194" s="127"/>
      <c r="DB194" s="127"/>
      <c r="DC194" s="127"/>
      <c r="DD194" s="127"/>
      <c r="DE194" s="127"/>
      <c r="DF194" s="127"/>
      <c r="DG194" s="127"/>
      <c r="DH194" s="127"/>
      <c r="DI194" s="127"/>
      <c r="DJ194" s="128"/>
      <c r="DK194" s="126" t="s">
        <v>64</v>
      </c>
      <c r="DL194" s="127"/>
      <c r="DM194" s="127"/>
      <c r="DN194" s="127"/>
      <c r="DO194" s="127"/>
      <c r="DP194" s="127"/>
      <c r="DQ194" s="127"/>
      <c r="DR194" s="127"/>
      <c r="DS194" s="127"/>
      <c r="DT194" s="127"/>
      <c r="DU194" s="127"/>
      <c r="DV194" s="127"/>
      <c r="DW194" s="127"/>
      <c r="DX194" s="127"/>
      <c r="DY194" s="127"/>
      <c r="DZ194" s="127"/>
      <c r="EA194" s="127"/>
      <c r="EB194" s="127"/>
      <c r="EC194" s="127"/>
      <c r="ED194" s="127"/>
      <c r="EE194" s="127"/>
      <c r="EF194" s="127"/>
      <c r="EG194" s="127"/>
      <c r="EH194" s="127"/>
      <c r="EI194" s="127"/>
      <c r="EJ194" s="127"/>
      <c r="EK194" s="127"/>
      <c r="EL194" s="127"/>
      <c r="EM194" s="127"/>
      <c r="EN194" s="127"/>
      <c r="EO194" s="127"/>
      <c r="EP194" s="127"/>
      <c r="EQ194" s="127"/>
      <c r="ER194" s="127"/>
      <c r="ES194" s="127"/>
      <c r="ET194" s="127"/>
      <c r="EU194" s="127"/>
      <c r="EV194" s="127"/>
      <c r="EW194" s="127"/>
      <c r="EX194" s="127"/>
      <c r="EY194" s="127"/>
      <c r="EZ194" s="127"/>
      <c r="FA194" s="127"/>
      <c r="FB194" s="127"/>
      <c r="FC194" s="128"/>
    </row>
    <row r="195" spans="1:159" ht="18.75">
      <c r="A195" s="117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9"/>
      <c r="AR195" s="117"/>
      <c r="AS195" s="118"/>
      <c r="AT195" s="118"/>
      <c r="AU195" s="118"/>
      <c r="AV195" s="118"/>
      <c r="AW195" s="118"/>
      <c r="AX195" s="118"/>
      <c r="AY195" s="118"/>
      <c r="AZ195" s="119"/>
      <c r="BA195" s="117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9"/>
      <c r="BM195" s="108" t="s">
        <v>4</v>
      </c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10"/>
      <c r="BX195" s="108" t="s">
        <v>177</v>
      </c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10"/>
      <c r="CI195" s="108" t="s">
        <v>5</v>
      </c>
      <c r="CJ195" s="109"/>
      <c r="CK195" s="109"/>
      <c r="CL195" s="109"/>
      <c r="CM195" s="109"/>
      <c r="CN195" s="109"/>
      <c r="CO195" s="109"/>
      <c r="CP195" s="109"/>
      <c r="CQ195" s="109"/>
      <c r="CR195" s="110"/>
      <c r="CS195" s="108" t="s">
        <v>4</v>
      </c>
      <c r="CT195" s="109"/>
      <c r="CU195" s="109"/>
      <c r="CV195" s="109"/>
      <c r="CW195" s="109"/>
      <c r="CX195" s="109"/>
      <c r="CY195" s="109"/>
      <c r="CZ195" s="109"/>
      <c r="DA195" s="110"/>
      <c r="DB195" s="108" t="s">
        <v>177</v>
      </c>
      <c r="DC195" s="109"/>
      <c r="DD195" s="109"/>
      <c r="DE195" s="109"/>
      <c r="DF195" s="109"/>
      <c r="DG195" s="109"/>
      <c r="DH195" s="110"/>
      <c r="DI195" s="108" t="s">
        <v>5</v>
      </c>
      <c r="DJ195" s="110"/>
      <c r="DK195" s="108" t="s">
        <v>4</v>
      </c>
      <c r="DL195" s="109"/>
      <c r="DM195" s="109"/>
      <c r="DN195" s="109"/>
      <c r="DO195" s="109"/>
      <c r="DP195" s="109"/>
      <c r="DQ195" s="109"/>
      <c r="DR195" s="109"/>
      <c r="DS195" s="109"/>
      <c r="DT195" s="109"/>
      <c r="DU195" s="109"/>
      <c r="DV195" s="109"/>
      <c r="DW195" s="109"/>
      <c r="DX195" s="109"/>
      <c r="DY195" s="110"/>
      <c r="DZ195" s="108" t="s">
        <v>177</v>
      </c>
      <c r="EA195" s="109"/>
      <c r="EB195" s="109"/>
      <c r="EC195" s="109"/>
      <c r="ED195" s="109"/>
      <c r="EE195" s="109"/>
      <c r="EF195" s="109"/>
      <c r="EG195" s="109"/>
      <c r="EH195" s="109"/>
      <c r="EI195" s="109"/>
      <c r="EJ195" s="109"/>
      <c r="EK195" s="109"/>
      <c r="EL195" s="109"/>
      <c r="EM195" s="109"/>
      <c r="EN195" s="110"/>
      <c r="EO195" s="108" t="s">
        <v>5</v>
      </c>
      <c r="EP195" s="109"/>
      <c r="EQ195" s="109"/>
      <c r="ER195" s="109"/>
      <c r="ES195" s="109"/>
      <c r="ET195" s="109"/>
      <c r="EU195" s="109"/>
      <c r="EV195" s="109"/>
      <c r="EW195" s="109"/>
      <c r="EX195" s="109"/>
      <c r="EY195" s="109"/>
      <c r="EZ195" s="109"/>
      <c r="FA195" s="109"/>
      <c r="FB195" s="109"/>
      <c r="FC195" s="110"/>
    </row>
    <row r="196" spans="1:159" ht="18.75">
      <c r="A196" s="104">
        <v>1</v>
      </c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6"/>
      <c r="AR196" s="101" t="s">
        <v>65</v>
      </c>
      <c r="AS196" s="102"/>
      <c r="AT196" s="102"/>
      <c r="AU196" s="102"/>
      <c r="AV196" s="102"/>
      <c r="AW196" s="102"/>
      <c r="AX196" s="102"/>
      <c r="AY196" s="102"/>
      <c r="AZ196" s="103"/>
      <c r="BA196" s="101" t="s">
        <v>66</v>
      </c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3"/>
      <c r="BM196" s="101">
        <v>4</v>
      </c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3"/>
      <c r="BX196" s="101">
        <v>5</v>
      </c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3"/>
      <c r="CI196" s="101">
        <v>6</v>
      </c>
      <c r="CJ196" s="102"/>
      <c r="CK196" s="102"/>
      <c r="CL196" s="102"/>
      <c r="CM196" s="102"/>
      <c r="CN196" s="102"/>
      <c r="CO196" s="102"/>
      <c r="CP196" s="102"/>
      <c r="CQ196" s="102"/>
      <c r="CR196" s="103"/>
      <c r="CS196" s="101">
        <v>7</v>
      </c>
      <c r="CT196" s="102"/>
      <c r="CU196" s="102"/>
      <c r="CV196" s="102"/>
      <c r="CW196" s="102"/>
      <c r="CX196" s="102"/>
      <c r="CY196" s="102"/>
      <c r="CZ196" s="102"/>
      <c r="DA196" s="103"/>
      <c r="DB196" s="101">
        <v>8</v>
      </c>
      <c r="DC196" s="102"/>
      <c r="DD196" s="102"/>
      <c r="DE196" s="102"/>
      <c r="DF196" s="102"/>
      <c r="DG196" s="102"/>
      <c r="DH196" s="103"/>
      <c r="DI196" s="101">
        <v>9</v>
      </c>
      <c r="DJ196" s="103"/>
      <c r="DK196" s="101">
        <v>10</v>
      </c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3"/>
      <c r="DZ196" s="101">
        <v>11</v>
      </c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3"/>
      <c r="EO196" s="101">
        <v>12</v>
      </c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3"/>
    </row>
    <row r="197" spans="1:159" ht="55.5" customHeight="1">
      <c r="A197" s="107" t="s">
        <v>67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6"/>
      <c r="AR197" s="82" t="s">
        <v>70</v>
      </c>
      <c r="AS197" s="83"/>
      <c r="AT197" s="83"/>
      <c r="AU197" s="83"/>
      <c r="AV197" s="83"/>
      <c r="AW197" s="83"/>
      <c r="AX197" s="83"/>
      <c r="AY197" s="83"/>
      <c r="AZ197" s="84"/>
      <c r="BA197" s="82" t="s">
        <v>90</v>
      </c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4"/>
      <c r="BM197" s="64">
        <f>CS197+DK197</f>
        <v>10989671.85</v>
      </c>
      <c r="BN197" s="65"/>
      <c r="BO197" s="65"/>
      <c r="BP197" s="65"/>
      <c r="BQ197" s="65"/>
      <c r="BR197" s="65"/>
      <c r="BS197" s="65"/>
      <c r="BT197" s="65"/>
      <c r="BU197" s="65"/>
      <c r="BV197" s="65"/>
      <c r="BW197" s="66"/>
      <c r="BX197" s="64">
        <f>DB197+DZ197</f>
        <v>14298482.48</v>
      </c>
      <c r="BY197" s="65"/>
      <c r="BZ197" s="65"/>
      <c r="CA197" s="65"/>
      <c r="CB197" s="65"/>
      <c r="CC197" s="65"/>
      <c r="CD197" s="65"/>
      <c r="CE197" s="65"/>
      <c r="CF197" s="65"/>
      <c r="CG197" s="65"/>
      <c r="CH197" s="66"/>
      <c r="CI197" s="64">
        <f>DI197+EO197</f>
        <v>7157955.95</v>
      </c>
      <c r="CJ197" s="65"/>
      <c r="CK197" s="65"/>
      <c r="CL197" s="65"/>
      <c r="CM197" s="65"/>
      <c r="CN197" s="65"/>
      <c r="CO197" s="65"/>
      <c r="CP197" s="65"/>
      <c r="CQ197" s="65"/>
      <c r="CR197" s="66"/>
      <c r="CS197" s="64">
        <f>BT103</f>
        <v>10989671.85</v>
      </c>
      <c r="CT197" s="65"/>
      <c r="CU197" s="65"/>
      <c r="CV197" s="65"/>
      <c r="CW197" s="65"/>
      <c r="CX197" s="65"/>
      <c r="CY197" s="65"/>
      <c r="CZ197" s="65"/>
      <c r="DA197" s="66"/>
      <c r="DB197" s="64">
        <f>BT141</f>
        <v>14298482.48</v>
      </c>
      <c r="DC197" s="65"/>
      <c r="DD197" s="65"/>
      <c r="DE197" s="65"/>
      <c r="DF197" s="65"/>
      <c r="DG197" s="65"/>
      <c r="DH197" s="66"/>
      <c r="DI197" s="64">
        <f>BT178</f>
        <v>7157955.95</v>
      </c>
      <c r="DJ197" s="66"/>
      <c r="DK197" s="64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6"/>
      <c r="DZ197" s="64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6"/>
      <c r="EO197" s="64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6"/>
    </row>
    <row r="198" spans="1:159" ht="18" customHeight="1">
      <c r="A198" s="49"/>
      <c r="B198" s="85" t="s">
        <v>101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6"/>
      <c r="AR198" s="82"/>
      <c r="AS198" s="83"/>
      <c r="AT198" s="83"/>
      <c r="AU198" s="83"/>
      <c r="AV198" s="83"/>
      <c r="AW198" s="83"/>
      <c r="AX198" s="83"/>
      <c r="AY198" s="83"/>
      <c r="AZ198" s="84"/>
      <c r="BA198" s="82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4"/>
      <c r="BM198" s="64"/>
      <c r="BN198" s="65"/>
      <c r="BO198" s="65"/>
      <c r="BP198" s="65"/>
      <c r="BQ198" s="65"/>
      <c r="BR198" s="65"/>
      <c r="BS198" s="65"/>
      <c r="BT198" s="65"/>
      <c r="BU198" s="65"/>
      <c r="BV198" s="65"/>
      <c r="BW198" s="66"/>
      <c r="BX198" s="64"/>
      <c r="BY198" s="65"/>
      <c r="BZ198" s="65"/>
      <c r="CA198" s="65"/>
      <c r="CB198" s="65"/>
      <c r="CC198" s="65"/>
      <c r="CD198" s="65"/>
      <c r="CE198" s="65"/>
      <c r="CF198" s="65"/>
      <c r="CG198" s="65"/>
      <c r="CH198" s="66"/>
      <c r="CI198" s="64"/>
      <c r="CJ198" s="65"/>
      <c r="CK198" s="65"/>
      <c r="CL198" s="65"/>
      <c r="CM198" s="65"/>
      <c r="CN198" s="65"/>
      <c r="CO198" s="65"/>
      <c r="CP198" s="65"/>
      <c r="CQ198" s="65"/>
      <c r="CR198" s="66"/>
      <c r="CS198" s="64"/>
      <c r="CT198" s="65"/>
      <c r="CU198" s="65"/>
      <c r="CV198" s="65"/>
      <c r="CW198" s="65"/>
      <c r="CX198" s="65"/>
      <c r="CY198" s="65"/>
      <c r="CZ198" s="65"/>
      <c r="DA198" s="66"/>
      <c r="DB198" s="64"/>
      <c r="DC198" s="65"/>
      <c r="DD198" s="65"/>
      <c r="DE198" s="65"/>
      <c r="DF198" s="65"/>
      <c r="DG198" s="65"/>
      <c r="DH198" s="66"/>
      <c r="DI198" s="64"/>
      <c r="DJ198" s="66"/>
      <c r="DK198" s="64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6"/>
      <c r="DZ198" s="64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6"/>
      <c r="EO198" s="64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6"/>
    </row>
    <row r="199" spans="1:159" ht="67.5" customHeight="1">
      <c r="A199" s="49"/>
      <c r="B199" s="85" t="s">
        <v>68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6"/>
      <c r="AR199" s="82" t="s">
        <v>71</v>
      </c>
      <c r="AS199" s="83"/>
      <c r="AT199" s="83"/>
      <c r="AU199" s="83"/>
      <c r="AV199" s="83"/>
      <c r="AW199" s="83"/>
      <c r="AX199" s="83"/>
      <c r="AY199" s="83"/>
      <c r="AZ199" s="84"/>
      <c r="BA199" s="82" t="s">
        <v>90</v>
      </c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4"/>
      <c r="BM199" s="64">
        <f>CS199+DK199</f>
        <v>664047.51</v>
      </c>
      <c r="BN199" s="65"/>
      <c r="BO199" s="65"/>
      <c r="BP199" s="65"/>
      <c r="BQ199" s="65"/>
      <c r="BR199" s="65"/>
      <c r="BS199" s="65"/>
      <c r="BT199" s="65"/>
      <c r="BU199" s="65"/>
      <c r="BV199" s="65"/>
      <c r="BW199" s="66"/>
      <c r="BX199" s="64">
        <f>DB199+DZ199</f>
        <v>0</v>
      </c>
      <c r="BY199" s="65"/>
      <c r="BZ199" s="65"/>
      <c r="CA199" s="65"/>
      <c r="CB199" s="65"/>
      <c r="CC199" s="65"/>
      <c r="CD199" s="65"/>
      <c r="CE199" s="65"/>
      <c r="CF199" s="65"/>
      <c r="CG199" s="65"/>
      <c r="CH199" s="66"/>
      <c r="CI199" s="64">
        <f>DI199+EO199</f>
        <v>0</v>
      </c>
      <c r="CJ199" s="65"/>
      <c r="CK199" s="65"/>
      <c r="CL199" s="65"/>
      <c r="CM199" s="65"/>
      <c r="CN199" s="65"/>
      <c r="CO199" s="65"/>
      <c r="CP199" s="65"/>
      <c r="CQ199" s="65"/>
      <c r="CR199" s="66"/>
      <c r="CS199" s="64">
        <v>664047.51</v>
      </c>
      <c r="CT199" s="65"/>
      <c r="CU199" s="65"/>
      <c r="CV199" s="65"/>
      <c r="CW199" s="65"/>
      <c r="CX199" s="65"/>
      <c r="CY199" s="65"/>
      <c r="CZ199" s="65"/>
      <c r="DA199" s="66"/>
      <c r="DB199" s="64"/>
      <c r="DC199" s="65"/>
      <c r="DD199" s="65"/>
      <c r="DE199" s="65"/>
      <c r="DF199" s="65"/>
      <c r="DG199" s="65"/>
      <c r="DH199" s="66"/>
      <c r="DI199" s="64"/>
      <c r="DJ199" s="66"/>
      <c r="DK199" s="64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6"/>
      <c r="DZ199" s="64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6"/>
      <c r="EO199" s="64"/>
      <c r="EP199" s="65"/>
      <c r="EQ199" s="65"/>
      <c r="ER199" s="65"/>
      <c r="ES199" s="65"/>
      <c r="ET199" s="65"/>
      <c r="EU199" s="65"/>
      <c r="EV199" s="65"/>
      <c r="EW199" s="65"/>
      <c r="EX199" s="65"/>
      <c r="EY199" s="65"/>
      <c r="EZ199" s="65"/>
      <c r="FA199" s="65"/>
      <c r="FB199" s="65"/>
      <c r="FC199" s="66"/>
    </row>
    <row r="200" spans="1:159" ht="18" customHeight="1">
      <c r="A200" s="49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6"/>
      <c r="AR200" s="82"/>
      <c r="AS200" s="83"/>
      <c r="AT200" s="83"/>
      <c r="AU200" s="83"/>
      <c r="AV200" s="83"/>
      <c r="AW200" s="83"/>
      <c r="AX200" s="83"/>
      <c r="AY200" s="83"/>
      <c r="AZ200" s="84"/>
      <c r="BA200" s="82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4"/>
      <c r="BM200" s="64"/>
      <c r="BN200" s="65"/>
      <c r="BO200" s="65"/>
      <c r="BP200" s="65"/>
      <c r="BQ200" s="65"/>
      <c r="BR200" s="65"/>
      <c r="BS200" s="65"/>
      <c r="BT200" s="65"/>
      <c r="BU200" s="65"/>
      <c r="BV200" s="65"/>
      <c r="BW200" s="66"/>
      <c r="BX200" s="64"/>
      <c r="BY200" s="65"/>
      <c r="BZ200" s="65"/>
      <c r="CA200" s="65"/>
      <c r="CB200" s="65"/>
      <c r="CC200" s="65"/>
      <c r="CD200" s="65"/>
      <c r="CE200" s="65"/>
      <c r="CF200" s="65"/>
      <c r="CG200" s="65"/>
      <c r="CH200" s="66"/>
      <c r="CI200" s="64"/>
      <c r="CJ200" s="65"/>
      <c r="CK200" s="65"/>
      <c r="CL200" s="65"/>
      <c r="CM200" s="65"/>
      <c r="CN200" s="65"/>
      <c r="CO200" s="65"/>
      <c r="CP200" s="65"/>
      <c r="CQ200" s="65"/>
      <c r="CR200" s="66"/>
      <c r="CS200" s="64"/>
      <c r="CT200" s="65"/>
      <c r="CU200" s="65"/>
      <c r="CV200" s="65"/>
      <c r="CW200" s="65"/>
      <c r="CX200" s="65"/>
      <c r="CY200" s="65"/>
      <c r="CZ200" s="65"/>
      <c r="DA200" s="66"/>
      <c r="DB200" s="64"/>
      <c r="DC200" s="65"/>
      <c r="DD200" s="65"/>
      <c r="DE200" s="65"/>
      <c r="DF200" s="65"/>
      <c r="DG200" s="65"/>
      <c r="DH200" s="66"/>
      <c r="DI200" s="64"/>
      <c r="DJ200" s="66"/>
      <c r="DK200" s="64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6"/>
      <c r="DZ200" s="64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6"/>
      <c r="EO200" s="64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6"/>
    </row>
    <row r="201" spans="1:159" ht="39.75" customHeight="1">
      <c r="A201" s="49"/>
      <c r="B201" s="85" t="s">
        <v>69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6"/>
      <c r="AR201" s="82" t="s">
        <v>72</v>
      </c>
      <c r="AS201" s="83"/>
      <c r="AT201" s="83"/>
      <c r="AU201" s="83"/>
      <c r="AV201" s="83"/>
      <c r="AW201" s="83"/>
      <c r="AX201" s="83"/>
      <c r="AY201" s="83"/>
      <c r="AZ201" s="84"/>
      <c r="BA201" s="82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4"/>
      <c r="BM201" s="64">
        <f>BM197-BM199</f>
        <v>10325624.34</v>
      </c>
      <c r="BN201" s="65"/>
      <c r="BO201" s="65"/>
      <c r="BP201" s="65"/>
      <c r="BQ201" s="65"/>
      <c r="BR201" s="65"/>
      <c r="BS201" s="65"/>
      <c r="BT201" s="65"/>
      <c r="BU201" s="65"/>
      <c r="BV201" s="65"/>
      <c r="BW201" s="66"/>
      <c r="BX201" s="64">
        <f>BX197-BX199</f>
        <v>14298482.48</v>
      </c>
      <c r="BY201" s="65"/>
      <c r="BZ201" s="65"/>
      <c r="CA201" s="65"/>
      <c r="CB201" s="65"/>
      <c r="CC201" s="65"/>
      <c r="CD201" s="65"/>
      <c r="CE201" s="65"/>
      <c r="CF201" s="65"/>
      <c r="CG201" s="65"/>
      <c r="CH201" s="66"/>
      <c r="CI201" s="64">
        <f>CI197-CI199</f>
        <v>7157955.95</v>
      </c>
      <c r="CJ201" s="65"/>
      <c r="CK201" s="65"/>
      <c r="CL201" s="65"/>
      <c r="CM201" s="65"/>
      <c r="CN201" s="65"/>
      <c r="CO201" s="65"/>
      <c r="CP201" s="65"/>
      <c r="CQ201" s="65"/>
      <c r="CR201" s="66"/>
      <c r="CS201" s="64">
        <f>CS197-CS199</f>
        <v>10325624.34</v>
      </c>
      <c r="CT201" s="65"/>
      <c r="CU201" s="65"/>
      <c r="CV201" s="65"/>
      <c r="CW201" s="65"/>
      <c r="CX201" s="65"/>
      <c r="CY201" s="65"/>
      <c r="CZ201" s="65"/>
      <c r="DA201" s="66"/>
      <c r="DB201" s="64">
        <f>DB197-DB199</f>
        <v>14298482.48</v>
      </c>
      <c r="DC201" s="65"/>
      <c r="DD201" s="65"/>
      <c r="DE201" s="65"/>
      <c r="DF201" s="65"/>
      <c r="DG201" s="65"/>
      <c r="DH201" s="66"/>
      <c r="DI201" s="64">
        <f>DI197-DI199</f>
        <v>7157955.95</v>
      </c>
      <c r="DJ201" s="66"/>
      <c r="DK201" s="64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6"/>
      <c r="DZ201" s="64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6"/>
      <c r="EO201" s="64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6"/>
    </row>
    <row r="202" spans="1:159" ht="21" customHeight="1">
      <c r="A202" s="49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6"/>
      <c r="AR202" s="82"/>
      <c r="AS202" s="83"/>
      <c r="AT202" s="83"/>
      <c r="AU202" s="83"/>
      <c r="AV202" s="83"/>
      <c r="AW202" s="83"/>
      <c r="AX202" s="83"/>
      <c r="AY202" s="83"/>
      <c r="AZ202" s="84"/>
      <c r="BA202" s="82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4"/>
      <c r="BM202" s="64"/>
      <c r="BN202" s="65"/>
      <c r="BO202" s="65"/>
      <c r="BP202" s="65"/>
      <c r="BQ202" s="65"/>
      <c r="BR202" s="65"/>
      <c r="BS202" s="65"/>
      <c r="BT202" s="65"/>
      <c r="BU202" s="65"/>
      <c r="BV202" s="65"/>
      <c r="BW202" s="66"/>
      <c r="BX202" s="64"/>
      <c r="BY202" s="65"/>
      <c r="BZ202" s="65"/>
      <c r="CA202" s="65"/>
      <c r="CB202" s="65"/>
      <c r="CC202" s="65"/>
      <c r="CD202" s="65"/>
      <c r="CE202" s="65"/>
      <c r="CF202" s="65"/>
      <c r="CG202" s="65"/>
      <c r="CH202" s="66"/>
      <c r="CI202" s="64"/>
      <c r="CJ202" s="65"/>
      <c r="CK202" s="65"/>
      <c r="CL202" s="65"/>
      <c r="CM202" s="65"/>
      <c r="CN202" s="65"/>
      <c r="CO202" s="65"/>
      <c r="CP202" s="65"/>
      <c r="CQ202" s="65"/>
      <c r="CR202" s="66"/>
      <c r="CS202" s="64"/>
      <c r="CT202" s="65"/>
      <c r="CU202" s="65"/>
      <c r="CV202" s="65"/>
      <c r="CW202" s="65"/>
      <c r="CX202" s="65"/>
      <c r="CY202" s="65"/>
      <c r="CZ202" s="65"/>
      <c r="DA202" s="66"/>
      <c r="DB202" s="64"/>
      <c r="DC202" s="65"/>
      <c r="DD202" s="65"/>
      <c r="DE202" s="65"/>
      <c r="DF202" s="65"/>
      <c r="DG202" s="65"/>
      <c r="DH202" s="66"/>
      <c r="DI202" s="64"/>
      <c r="DJ202" s="66"/>
      <c r="DK202" s="64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6"/>
      <c r="DZ202" s="64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6"/>
      <c r="EO202" s="64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6"/>
    </row>
    <row r="203" spans="1:159" ht="42.75" customHeight="1">
      <c r="A203" s="91" t="s">
        <v>186</v>
      </c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</row>
    <row r="204" spans="1:159" ht="15" customHeight="1">
      <c r="A204" s="27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</row>
    <row r="205" spans="1:159" ht="18.75">
      <c r="A205" s="92" t="s">
        <v>95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4"/>
      <c r="AR205" s="95" t="s">
        <v>73</v>
      </c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7"/>
      <c r="BI205" s="98" t="s">
        <v>178</v>
      </c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  <c r="CW205" s="99"/>
      <c r="CX205" s="99"/>
      <c r="CY205" s="99"/>
      <c r="CZ205" s="99"/>
      <c r="DA205" s="99"/>
      <c r="DB205" s="99"/>
      <c r="DC205" s="99"/>
      <c r="DD205" s="99"/>
      <c r="DE205" s="99"/>
      <c r="DF205" s="99"/>
      <c r="DG205" s="99"/>
      <c r="DH205" s="99"/>
      <c r="DI205" s="99"/>
      <c r="DJ205" s="99"/>
      <c r="DK205" s="99"/>
      <c r="DL205" s="99"/>
      <c r="DM205" s="99"/>
      <c r="DN205" s="99"/>
      <c r="DO205" s="99"/>
      <c r="DP205" s="99"/>
      <c r="DQ205" s="99"/>
      <c r="DR205" s="99"/>
      <c r="DS205" s="99"/>
      <c r="DT205" s="99"/>
      <c r="DU205" s="99"/>
      <c r="DV205" s="99"/>
      <c r="DW205" s="99"/>
      <c r="DX205" s="99"/>
      <c r="DY205" s="99"/>
      <c r="DZ205" s="99"/>
      <c r="EA205" s="99"/>
      <c r="EB205" s="99"/>
      <c r="EC205" s="99"/>
      <c r="ED205" s="99"/>
      <c r="EE205" s="99"/>
      <c r="EF205" s="99"/>
      <c r="EG205" s="99"/>
      <c r="EH205" s="99"/>
      <c r="EI205" s="99"/>
      <c r="EJ205" s="99"/>
      <c r="EK205" s="99"/>
      <c r="EL205" s="99"/>
      <c r="EM205" s="99"/>
      <c r="EN205" s="99"/>
      <c r="EO205" s="99"/>
      <c r="EP205" s="99"/>
      <c r="EQ205" s="99"/>
      <c r="ER205" s="99"/>
      <c r="ES205" s="99"/>
      <c r="ET205" s="99"/>
      <c r="EU205" s="99"/>
      <c r="EV205" s="99"/>
      <c r="EW205" s="99"/>
      <c r="EX205" s="99"/>
      <c r="EY205" s="99"/>
      <c r="EZ205" s="99"/>
      <c r="FA205" s="99"/>
      <c r="FB205" s="99"/>
      <c r="FC205" s="100"/>
    </row>
    <row r="206" spans="1:159" ht="19.5" customHeight="1">
      <c r="A206" s="79">
        <v>1</v>
      </c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1"/>
      <c r="AR206" s="69" t="s">
        <v>65</v>
      </c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1"/>
      <c r="BI206" s="69">
        <v>3</v>
      </c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1"/>
    </row>
    <row r="207" spans="1:159" ht="36" customHeight="1">
      <c r="A207" s="49"/>
      <c r="B207" s="85" t="s">
        <v>58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6"/>
      <c r="AR207" s="82" t="s">
        <v>75</v>
      </c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4"/>
      <c r="BI207" s="64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65"/>
      <c r="FA207" s="65"/>
      <c r="FB207" s="65"/>
      <c r="FC207" s="66"/>
    </row>
    <row r="208" spans="1:159" ht="18.75">
      <c r="A208" s="49"/>
      <c r="B208" s="85" t="s">
        <v>59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6"/>
      <c r="AR208" s="82" t="s">
        <v>76</v>
      </c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4"/>
      <c r="BI208" s="64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6"/>
    </row>
    <row r="209" spans="1:159" ht="19.5" customHeight="1">
      <c r="A209" s="49"/>
      <c r="B209" s="85" t="s">
        <v>137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6"/>
      <c r="AR209" s="82" t="s">
        <v>77</v>
      </c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4"/>
      <c r="BI209" s="64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6"/>
    </row>
    <row r="210" spans="1:159" ht="15" customHeight="1">
      <c r="A210" s="49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6"/>
      <c r="AR210" s="82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4"/>
      <c r="BI210" s="64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6"/>
    </row>
    <row r="211" spans="1:159" ht="18.75">
      <c r="A211" s="54"/>
      <c r="B211" s="85" t="s">
        <v>74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6"/>
      <c r="AR211" s="82" t="s">
        <v>78</v>
      </c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4"/>
      <c r="BI211" s="64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6"/>
    </row>
    <row r="212" spans="1:159" ht="15" customHeight="1">
      <c r="A212" s="49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6"/>
      <c r="AR212" s="82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4"/>
      <c r="BI212" s="64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6"/>
    </row>
    <row r="213" spans="1:159" ht="15" customHeight="1">
      <c r="A213" s="90" t="s">
        <v>79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0"/>
      <c r="BY213" s="90"/>
      <c r="BZ213" s="90"/>
      <c r="CA213" s="90"/>
      <c r="CB213" s="90"/>
      <c r="CC213" s="90"/>
      <c r="CD213" s="90"/>
      <c r="CE213" s="90"/>
      <c r="CF213" s="90"/>
      <c r="CG213" s="90"/>
      <c r="CH213" s="90"/>
      <c r="CI213" s="90"/>
      <c r="CJ213" s="90"/>
      <c r="CK213" s="90"/>
      <c r="CL213" s="90"/>
      <c r="CM213" s="90"/>
      <c r="CN213" s="90"/>
      <c r="CO213" s="90"/>
      <c r="CP213" s="90"/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0"/>
      <c r="DE213" s="90"/>
      <c r="DF213" s="90"/>
      <c r="DG213" s="90"/>
      <c r="DH213" s="90"/>
      <c r="DI213" s="90"/>
      <c r="DJ213" s="90"/>
      <c r="DK213" s="90"/>
      <c r="DL213" s="90"/>
      <c r="DM213" s="90"/>
      <c r="DN213" s="90"/>
      <c r="DO213" s="90"/>
      <c r="DP213" s="90"/>
      <c r="DQ213" s="90"/>
      <c r="DR213" s="90"/>
      <c r="DS213" s="90"/>
      <c r="DT213" s="90"/>
      <c r="DU213" s="90"/>
      <c r="DV213" s="90"/>
      <c r="DW213" s="90"/>
      <c r="DX213" s="90"/>
      <c r="DY213" s="90"/>
      <c r="DZ213" s="90"/>
      <c r="EA213" s="90"/>
      <c r="EB213" s="90"/>
      <c r="EC213" s="90"/>
      <c r="ED213" s="90"/>
      <c r="EE213" s="90"/>
      <c r="EF213" s="90"/>
      <c r="EG213" s="90"/>
      <c r="EH213" s="90"/>
      <c r="EI213" s="90"/>
      <c r="EJ213" s="90"/>
      <c r="EK213" s="90"/>
      <c r="EL213" s="90"/>
      <c r="EM213" s="90"/>
      <c r="EN213" s="90"/>
      <c r="EO213" s="90"/>
      <c r="EP213" s="90"/>
      <c r="EQ213" s="90"/>
      <c r="ER213" s="90"/>
      <c r="ES213" s="90"/>
      <c r="ET213" s="90"/>
      <c r="EU213" s="90"/>
      <c r="EV213" s="90"/>
      <c r="EW213" s="90"/>
      <c r="EX213" s="90"/>
      <c r="EY213" s="90"/>
      <c r="EZ213" s="90"/>
      <c r="FA213" s="90"/>
      <c r="FB213" s="90"/>
      <c r="FC213" s="90"/>
    </row>
    <row r="214" spans="1:159" ht="15" customHeight="1">
      <c r="A214" s="27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</row>
    <row r="215" spans="1:159" ht="22.5" customHeight="1">
      <c r="A215" s="87" t="s">
        <v>95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9"/>
      <c r="AR215" s="82" t="s">
        <v>41</v>
      </c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4"/>
      <c r="BI215" s="64" t="s">
        <v>83</v>
      </c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6"/>
    </row>
    <row r="216" spans="1:159" ht="18.75">
      <c r="A216" s="79">
        <v>1</v>
      </c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1"/>
      <c r="AR216" s="69" t="s">
        <v>65</v>
      </c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1"/>
      <c r="BI216" s="69">
        <v>3</v>
      </c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1"/>
    </row>
    <row r="217" spans="1:159" ht="42.75" customHeight="1">
      <c r="A217" s="49"/>
      <c r="B217" s="85" t="s">
        <v>80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6"/>
      <c r="AR217" s="82" t="s">
        <v>75</v>
      </c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4"/>
      <c r="BI217" s="64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6"/>
    </row>
    <row r="218" spans="1:159" ht="152.25" customHeight="1">
      <c r="A218" s="49"/>
      <c r="B218" s="85" t="s">
        <v>81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6"/>
      <c r="AR218" s="82" t="s">
        <v>76</v>
      </c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4"/>
      <c r="BI218" s="64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6"/>
    </row>
    <row r="219" spans="1:159" ht="64.5" customHeight="1">
      <c r="A219" s="49"/>
      <c r="B219" s="85" t="s">
        <v>82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6"/>
      <c r="AR219" s="82" t="s">
        <v>77</v>
      </c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4"/>
      <c r="BI219" s="64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5"/>
      <c r="ET219" s="65"/>
      <c r="EU219" s="65"/>
      <c r="EV219" s="65"/>
      <c r="EW219" s="65"/>
      <c r="EX219" s="65"/>
      <c r="EY219" s="65"/>
      <c r="EZ219" s="65"/>
      <c r="FA219" s="65"/>
      <c r="FB219" s="65"/>
      <c r="FC219" s="66"/>
    </row>
    <row r="221" spans="1:2" s="9" customFormat="1" ht="18.75">
      <c r="A221" s="29"/>
      <c r="B221" s="29"/>
    </row>
    <row r="222" spans="1:146" s="9" customFormat="1" ht="18.75">
      <c r="A222" s="78" t="s">
        <v>124</v>
      </c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 t="s">
        <v>159</v>
      </c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</row>
    <row r="223" spans="94:146" s="9" customFormat="1" ht="18.75"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</row>
    <row r="224" spans="94:146" ht="18.75"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</row>
    <row r="225" spans="1:146" ht="18.75">
      <c r="A225" s="2" t="s">
        <v>138</v>
      </c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 t="s">
        <v>16</v>
      </c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</row>
    <row r="226" spans="94:146" ht="18.75">
      <c r="CP226" s="73" t="s">
        <v>102</v>
      </c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 t="s">
        <v>103</v>
      </c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</row>
    <row r="228" spans="1:146" ht="18.75">
      <c r="A228" s="2" t="s">
        <v>17</v>
      </c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 t="s">
        <v>27</v>
      </c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</row>
    <row r="229" spans="1:146" ht="18.75">
      <c r="A229" s="68" t="s">
        <v>22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CP229" s="73" t="s">
        <v>102</v>
      </c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 t="s">
        <v>103</v>
      </c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</row>
    <row r="231" spans="94:146" ht="18.75"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 t="s">
        <v>18</v>
      </c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</row>
    <row r="232" spans="1:146" ht="40.5" customHeight="1">
      <c r="A232" s="67" t="s">
        <v>21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CP232" s="73" t="s">
        <v>102</v>
      </c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 t="s">
        <v>103</v>
      </c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</row>
    <row r="234" spans="1:146" ht="18.75">
      <c r="A234" s="67" t="s">
        <v>20</v>
      </c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 t="s">
        <v>19</v>
      </c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</row>
    <row r="235" spans="94:146" ht="18.75">
      <c r="CP235" s="73" t="s">
        <v>102</v>
      </c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 t="s">
        <v>103</v>
      </c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</row>
    <row r="236" spans="1:35" ht="18.75">
      <c r="A236" s="8" t="s">
        <v>115</v>
      </c>
      <c r="B236" s="8"/>
      <c r="G236" s="76" t="s">
        <v>14</v>
      </c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</row>
    <row r="238" spans="2:36" ht="18.75">
      <c r="B238" s="3" t="s">
        <v>97</v>
      </c>
      <c r="C238" s="74" t="s">
        <v>188</v>
      </c>
      <c r="D238" s="74"/>
      <c r="E238" s="74"/>
      <c r="F238" s="74"/>
      <c r="G238" s="2" t="s">
        <v>97</v>
      </c>
      <c r="J238" s="74" t="s">
        <v>6</v>
      </c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7">
        <v>20</v>
      </c>
      <c r="AC238" s="77"/>
      <c r="AD238" s="77"/>
      <c r="AE238" s="77"/>
      <c r="AF238" s="75" t="s">
        <v>8</v>
      </c>
      <c r="AG238" s="75"/>
      <c r="AH238" s="75"/>
      <c r="AI238" s="75"/>
      <c r="AJ238" s="2" t="s">
        <v>98</v>
      </c>
    </row>
  </sheetData>
  <sheetProtection/>
  <mergeCells count="1423">
    <mergeCell ref="DD111:DI111"/>
    <mergeCell ref="DJ111:DW111"/>
    <mergeCell ref="DX111:EM111"/>
    <mergeCell ref="EN111:FC111"/>
    <mergeCell ref="BA111:BS111"/>
    <mergeCell ref="BT111:CF111"/>
    <mergeCell ref="CG111:CK111"/>
    <mergeCell ref="CL111:CQ111"/>
    <mergeCell ref="CS111:CY111"/>
    <mergeCell ref="CZ111:DC111"/>
    <mergeCell ref="B58:DD58"/>
    <mergeCell ref="BI31:DK32"/>
    <mergeCell ref="A51:DD51"/>
    <mergeCell ref="EK29:EZ29"/>
    <mergeCell ref="DE58:EN58"/>
    <mergeCell ref="DE52:EN52"/>
    <mergeCell ref="A42:FC42"/>
    <mergeCell ref="A36:DH37"/>
    <mergeCell ref="A48:FC48"/>
    <mergeCell ref="A47:FB47"/>
    <mergeCell ref="B60:DD60"/>
    <mergeCell ref="DE60:EN60"/>
    <mergeCell ref="BE34:DK35"/>
    <mergeCell ref="B53:DD53"/>
    <mergeCell ref="DE54:EN54"/>
    <mergeCell ref="A46:FC46"/>
    <mergeCell ref="DI36:DK37"/>
    <mergeCell ref="A44:FB44"/>
    <mergeCell ref="B59:DD59"/>
    <mergeCell ref="DE59:EN59"/>
    <mergeCell ref="EK24:EZ24"/>
    <mergeCell ref="CM20:CP20"/>
    <mergeCell ref="CQ20:CT20"/>
    <mergeCell ref="EK20:EZ20"/>
    <mergeCell ref="AV24:DK26"/>
    <mergeCell ref="EK25:EZ25"/>
    <mergeCell ref="BU20:CL20"/>
    <mergeCell ref="EK26:EZ26"/>
    <mergeCell ref="EK22:EZ22"/>
    <mergeCell ref="DE57:EN57"/>
    <mergeCell ref="B55:DD55"/>
    <mergeCell ref="DE51:EN51"/>
    <mergeCell ref="B52:DD52"/>
    <mergeCell ref="B57:DD57"/>
    <mergeCell ref="EK21:EZ21"/>
    <mergeCell ref="A45:EN45"/>
    <mergeCell ref="EK27:EZ27"/>
    <mergeCell ref="AH28:BV28"/>
    <mergeCell ref="EK28:EZ28"/>
    <mergeCell ref="DQ13:EH13"/>
    <mergeCell ref="EI13:EL13"/>
    <mergeCell ref="DJ13:DM13"/>
    <mergeCell ref="EM13:EP13"/>
    <mergeCell ref="B56:DD56"/>
    <mergeCell ref="DE56:EN56"/>
    <mergeCell ref="DE55:EN55"/>
    <mergeCell ref="A49:EN49"/>
    <mergeCell ref="EK23:EZ23"/>
    <mergeCell ref="BN20:BQ20"/>
    <mergeCell ref="DA8:EZ8"/>
    <mergeCell ref="DA9:EZ9"/>
    <mergeCell ref="B54:DD54"/>
    <mergeCell ref="EK19:EZ19"/>
    <mergeCell ref="DA12:DT12"/>
    <mergeCell ref="DU12:EZ12"/>
    <mergeCell ref="A39:FB39"/>
    <mergeCell ref="DA10:EZ10"/>
    <mergeCell ref="DA11:DT11"/>
    <mergeCell ref="DU11:EZ11"/>
    <mergeCell ref="DE70:EN70"/>
    <mergeCell ref="B67:DD67"/>
    <mergeCell ref="B68:DD68"/>
    <mergeCell ref="B70:DD70"/>
    <mergeCell ref="A17:FD17"/>
    <mergeCell ref="BT79:FC79"/>
    <mergeCell ref="DE75:EN75"/>
    <mergeCell ref="B63:DD63"/>
    <mergeCell ref="B64:DD64"/>
    <mergeCell ref="B61:DD61"/>
    <mergeCell ref="B69:DD69"/>
    <mergeCell ref="DE69:EN69"/>
    <mergeCell ref="DE62:EN62"/>
    <mergeCell ref="DE64:EN64"/>
    <mergeCell ref="DE68:EN68"/>
    <mergeCell ref="B66:DD66"/>
    <mergeCell ref="DE66:EN66"/>
    <mergeCell ref="DE67:EN67"/>
    <mergeCell ref="DE63:EN63"/>
    <mergeCell ref="DE61:EN61"/>
    <mergeCell ref="A16:FC16"/>
    <mergeCell ref="B65:DD65"/>
    <mergeCell ref="DE65:EN65"/>
    <mergeCell ref="CY1:EN1"/>
    <mergeCell ref="CY2:EN2"/>
    <mergeCell ref="CY3:EN3"/>
    <mergeCell ref="CY4:EN4"/>
    <mergeCell ref="B62:DD62"/>
    <mergeCell ref="DE53:EN53"/>
    <mergeCell ref="DE71:EN71"/>
    <mergeCell ref="AR79:AZ82"/>
    <mergeCell ref="DE72:EN72"/>
    <mergeCell ref="A77:FC77"/>
    <mergeCell ref="A79:AQ82"/>
    <mergeCell ref="DE73:EN73"/>
    <mergeCell ref="B71:DD71"/>
    <mergeCell ref="B72:DD72"/>
    <mergeCell ref="B73:DD73"/>
    <mergeCell ref="CG82:CK82"/>
    <mergeCell ref="DE74:EN74"/>
    <mergeCell ref="DX81:FC81"/>
    <mergeCell ref="B74:DD74"/>
    <mergeCell ref="BA79:BS82"/>
    <mergeCell ref="CL82:CQ82"/>
    <mergeCell ref="BT80:CF82"/>
    <mergeCell ref="B75:DD75"/>
    <mergeCell ref="CG80:FC80"/>
    <mergeCell ref="DX82:EM82"/>
    <mergeCell ref="CG81:CQ81"/>
    <mergeCell ref="EN83:FC83"/>
    <mergeCell ref="DD83:DI83"/>
    <mergeCell ref="DX83:EM83"/>
    <mergeCell ref="CL84:CQ84"/>
    <mergeCell ref="DJ81:DW82"/>
    <mergeCell ref="CR81:DC81"/>
    <mergeCell ref="EN82:FC82"/>
    <mergeCell ref="CS82:CY82"/>
    <mergeCell ref="DD81:DI82"/>
    <mergeCell ref="CZ82:DC82"/>
    <mergeCell ref="BA84:BS84"/>
    <mergeCell ref="BT84:CF84"/>
    <mergeCell ref="CZ84:DC84"/>
    <mergeCell ref="DJ83:DW83"/>
    <mergeCell ref="CZ86:DC86"/>
    <mergeCell ref="DX84:EM84"/>
    <mergeCell ref="CR83:DC83"/>
    <mergeCell ref="DJ84:DW84"/>
    <mergeCell ref="BT83:CF83"/>
    <mergeCell ref="DD84:DI84"/>
    <mergeCell ref="EN86:FC86"/>
    <mergeCell ref="A83:AQ83"/>
    <mergeCell ref="AR83:AZ83"/>
    <mergeCell ref="AR84:AZ84"/>
    <mergeCell ref="CG86:CK86"/>
    <mergeCell ref="BA83:BS83"/>
    <mergeCell ref="B86:AQ86"/>
    <mergeCell ref="CG83:CQ83"/>
    <mergeCell ref="CG84:CK84"/>
    <mergeCell ref="A84:AQ84"/>
    <mergeCell ref="EN87:FC87"/>
    <mergeCell ref="DD87:DI87"/>
    <mergeCell ref="DX87:EM87"/>
    <mergeCell ref="DJ87:DW87"/>
    <mergeCell ref="AR86:AZ86"/>
    <mergeCell ref="CS84:CY84"/>
    <mergeCell ref="CS86:CY86"/>
    <mergeCell ref="CL86:CQ86"/>
    <mergeCell ref="A85:FC85"/>
    <mergeCell ref="EN84:FC84"/>
    <mergeCell ref="CS87:CY87"/>
    <mergeCell ref="CZ87:DC87"/>
    <mergeCell ref="DX86:EM86"/>
    <mergeCell ref="DJ86:DW86"/>
    <mergeCell ref="BA86:BS86"/>
    <mergeCell ref="BT86:CF86"/>
    <mergeCell ref="CG87:CK87"/>
    <mergeCell ref="CL87:CQ87"/>
    <mergeCell ref="BT87:CF87"/>
    <mergeCell ref="DD86:DI86"/>
    <mergeCell ref="DJ89:DW89"/>
    <mergeCell ref="BT90:CF90"/>
    <mergeCell ref="DX90:EM90"/>
    <mergeCell ref="CL89:CQ89"/>
    <mergeCell ref="DJ90:DW90"/>
    <mergeCell ref="CS90:CY90"/>
    <mergeCell ref="B87:AQ87"/>
    <mergeCell ref="AR87:AZ87"/>
    <mergeCell ref="BA87:BS87"/>
    <mergeCell ref="B88:AQ88"/>
    <mergeCell ref="AR88:AZ88"/>
    <mergeCell ref="BA88:BS88"/>
    <mergeCell ref="EN90:FC90"/>
    <mergeCell ref="DX88:EM88"/>
    <mergeCell ref="DX89:EM89"/>
    <mergeCell ref="EN89:FC89"/>
    <mergeCell ref="EN88:FC88"/>
    <mergeCell ref="BA89:BS89"/>
    <mergeCell ref="CS88:CY88"/>
    <mergeCell ref="DD89:DI89"/>
    <mergeCell ref="CG89:CK89"/>
    <mergeCell ref="DD90:DI90"/>
    <mergeCell ref="DJ88:DW88"/>
    <mergeCell ref="CL88:CQ88"/>
    <mergeCell ref="DD88:DI88"/>
    <mergeCell ref="B92:AQ92"/>
    <mergeCell ref="AR92:AZ92"/>
    <mergeCell ref="BA92:BS92"/>
    <mergeCell ref="AR89:AZ89"/>
    <mergeCell ref="B90:AQ90"/>
    <mergeCell ref="AR90:AZ90"/>
    <mergeCell ref="B89:AQ89"/>
    <mergeCell ref="B93:AQ93"/>
    <mergeCell ref="AR93:AZ93"/>
    <mergeCell ref="BA93:BS93"/>
    <mergeCell ref="AR91:AZ91"/>
    <mergeCell ref="B91:AQ91"/>
    <mergeCell ref="BA91:BS91"/>
    <mergeCell ref="CZ88:DC88"/>
    <mergeCell ref="CL90:CQ90"/>
    <mergeCell ref="CG88:CK88"/>
    <mergeCell ref="CG90:CK90"/>
    <mergeCell ref="BT88:CF88"/>
    <mergeCell ref="BT89:CF89"/>
    <mergeCell ref="CZ89:DC89"/>
    <mergeCell ref="CS89:CY89"/>
    <mergeCell ref="EN92:FC92"/>
    <mergeCell ref="DX92:EM92"/>
    <mergeCell ref="DJ91:DW91"/>
    <mergeCell ref="CS92:CY92"/>
    <mergeCell ref="BT91:CF91"/>
    <mergeCell ref="CZ90:DC90"/>
    <mergeCell ref="CS91:CY91"/>
    <mergeCell ref="CL91:CQ91"/>
    <mergeCell ref="BT92:CF92"/>
    <mergeCell ref="CG92:CK92"/>
    <mergeCell ref="CG93:CK93"/>
    <mergeCell ref="CS93:CY93"/>
    <mergeCell ref="DD92:DI92"/>
    <mergeCell ref="CZ92:DC92"/>
    <mergeCell ref="BA90:BS90"/>
    <mergeCell ref="CZ91:DC91"/>
    <mergeCell ref="DD91:DI91"/>
    <mergeCell ref="CG91:CK91"/>
    <mergeCell ref="BT93:CF93"/>
    <mergeCell ref="DX94:EM94"/>
    <mergeCell ref="DJ93:DW93"/>
    <mergeCell ref="CZ93:DC93"/>
    <mergeCell ref="CL92:CQ92"/>
    <mergeCell ref="CL94:CQ94"/>
    <mergeCell ref="EN93:FC93"/>
    <mergeCell ref="DJ92:DW92"/>
    <mergeCell ref="DJ94:DW94"/>
    <mergeCell ref="DX93:EM93"/>
    <mergeCell ref="DD93:DI93"/>
    <mergeCell ref="B95:AQ95"/>
    <mergeCell ref="AR95:AZ95"/>
    <mergeCell ref="EN91:FC91"/>
    <mergeCell ref="DX91:EM91"/>
    <mergeCell ref="CL93:CQ93"/>
    <mergeCell ref="CS94:CY94"/>
    <mergeCell ref="EN94:FC94"/>
    <mergeCell ref="CZ94:DC94"/>
    <mergeCell ref="DD94:DI94"/>
    <mergeCell ref="B94:AQ94"/>
    <mergeCell ref="AR94:AZ94"/>
    <mergeCell ref="BA94:BS94"/>
    <mergeCell ref="BT94:CF94"/>
    <mergeCell ref="CG96:CK96"/>
    <mergeCell ref="CG94:CK94"/>
    <mergeCell ref="BA96:BS96"/>
    <mergeCell ref="BT96:CF96"/>
    <mergeCell ref="BA95:BS95"/>
    <mergeCell ref="BT95:CF95"/>
    <mergeCell ref="CL95:CQ95"/>
    <mergeCell ref="CG95:CK95"/>
    <mergeCell ref="CZ96:DC96"/>
    <mergeCell ref="CL96:CQ96"/>
    <mergeCell ref="CS95:CY95"/>
    <mergeCell ref="CZ95:DC95"/>
    <mergeCell ref="CS96:CY96"/>
    <mergeCell ref="EN95:FC95"/>
    <mergeCell ref="DX95:EM95"/>
    <mergeCell ref="DJ95:DW95"/>
    <mergeCell ref="DD96:DI96"/>
    <mergeCell ref="DD95:DI95"/>
    <mergeCell ref="DX96:EM96"/>
    <mergeCell ref="B97:AQ97"/>
    <mergeCell ref="DJ97:DW97"/>
    <mergeCell ref="EN96:FC96"/>
    <mergeCell ref="DX97:EM97"/>
    <mergeCell ref="BA97:BS97"/>
    <mergeCell ref="BT97:CF97"/>
    <mergeCell ref="DJ96:DW96"/>
    <mergeCell ref="B96:AQ96"/>
    <mergeCell ref="AR96:AZ96"/>
    <mergeCell ref="CG97:CK97"/>
    <mergeCell ref="AR97:AZ97"/>
    <mergeCell ref="CZ98:DC98"/>
    <mergeCell ref="CG98:CK98"/>
    <mergeCell ref="CL97:CQ97"/>
    <mergeCell ref="CS97:CY97"/>
    <mergeCell ref="CZ97:DC97"/>
    <mergeCell ref="EN97:FC97"/>
    <mergeCell ref="DD97:DI97"/>
    <mergeCell ref="EN98:FC98"/>
    <mergeCell ref="DX98:EM98"/>
    <mergeCell ref="CL98:CQ98"/>
    <mergeCell ref="DJ98:DW98"/>
    <mergeCell ref="CS98:CY98"/>
    <mergeCell ref="DX99:EM99"/>
    <mergeCell ref="DD99:DI99"/>
    <mergeCell ref="CS99:CY99"/>
    <mergeCell ref="CL99:CQ99"/>
    <mergeCell ref="CG99:CK99"/>
    <mergeCell ref="EN100:FC100"/>
    <mergeCell ref="DJ99:DW99"/>
    <mergeCell ref="EN99:FC99"/>
    <mergeCell ref="DX100:EM100"/>
    <mergeCell ref="CZ100:DC100"/>
    <mergeCell ref="B99:AQ99"/>
    <mergeCell ref="AR99:AZ99"/>
    <mergeCell ref="BA99:BS99"/>
    <mergeCell ref="BT99:CF99"/>
    <mergeCell ref="DD98:DI98"/>
    <mergeCell ref="B98:AQ98"/>
    <mergeCell ref="AR98:AZ98"/>
    <mergeCell ref="BA98:BS98"/>
    <mergeCell ref="BT98:CF98"/>
    <mergeCell ref="CZ99:DC99"/>
    <mergeCell ref="B101:AQ101"/>
    <mergeCell ref="BT101:CF101"/>
    <mergeCell ref="BA101:BS101"/>
    <mergeCell ref="CG101:CK101"/>
    <mergeCell ref="CG100:CK100"/>
    <mergeCell ref="AR101:AZ101"/>
    <mergeCell ref="DJ100:DW100"/>
    <mergeCell ref="B100:AQ100"/>
    <mergeCell ref="AR100:AZ100"/>
    <mergeCell ref="BA100:BS100"/>
    <mergeCell ref="BT100:CF100"/>
    <mergeCell ref="CS100:CY100"/>
    <mergeCell ref="CL100:CQ100"/>
    <mergeCell ref="CL102:CQ102"/>
    <mergeCell ref="CG103:CK103"/>
    <mergeCell ref="CG102:CK102"/>
    <mergeCell ref="BT103:CF103"/>
    <mergeCell ref="BT102:CF102"/>
    <mergeCell ref="DD100:DI100"/>
    <mergeCell ref="CL103:CQ103"/>
    <mergeCell ref="CZ103:DC103"/>
    <mergeCell ref="DD102:DI102"/>
    <mergeCell ref="CZ102:DC102"/>
    <mergeCell ref="DJ103:DW103"/>
    <mergeCell ref="AR103:AZ103"/>
    <mergeCell ref="CS101:CY101"/>
    <mergeCell ref="B102:AQ102"/>
    <mergeCell ref="BA102:BS102"/>
    <mergeCell ref="AR102:AZ102"/>
    <mergeCell ref="BA103:BS103"/>
    <mergeCell ref="B103:AQ103"/>
    <mergeCell ref="CL101:CQ101"/>
    <mergeCell ref="CS102:CY102"/>
    <mergeCell ref="CZ101:DC101"/>
    <mergeCell ref="EN101:FC101"/>
    <mergeCell ref="DJ101:DW101"/>
    <mergeCell ref="EN102:FC102"/>
    <mergeCell ref="DJ102:DW102"/>
    <mergeCell ref="DX102:EM102"/>
    <mergeCell ref="DX101:EM101"/>
    <mergeCell ref="DD101:DI101"/>
    <mergeCell ref="CS103:CY103"/>
    <mergeCell ref="CZ104:DC104"/>
    <mergeCell ref="DD104:DI104"/>
    <mergeCell ref="DJ104:DW104"/>
    <mergeCell ref="EN103:FC103"/>
    <mergeCell ref="DX103:EM103"/>
    <mergeCell ref="DD103:DI103"/>
    <mergeCell ref="EN104:FC104"/>
    <mergeCell ref="DX104:EM104"/>
    <mergeCell ref="CS104:CY104"/>
    <mergeCell ref="AR107:AZ107"/>
    <mergeCell ref="BA106:BS106"/>
    <mergeCell ref="BT106:CF106"/>
    <mergeCell ref="CG106:CK106"/>
    <mergeCell ref="BA105:BS105"/>
    <mergeCell ref="B105:AQ105"/>
    <mergeCell ref="AR105:AZ105"/>
    <mergeCell ref="B106:AQ106"/>
    <mergeCell ref="AR106:AZ106"/>
    <mergeCell ref="B104:AQ104"/>
    <mergeCell ref="AR104:AZ104"/>
    <mergeCell ref="BT105:CF105"/>
    <mergeCell ref="CG105:CK105"/>
    <mergeCell ref="CL106:CQ106"/>
    <mergeCell ref="CL105:CQ105"/>
    <mergeCell ref="BA104:BS104"/>
    <mergeCell ref="BT104:CF104"/>
    <mergeCell ref="CG104:CK104"/>
    <mergeCell ref="CL104:CQ104"/>
    <mergeCell ref="DD105:DI105"/>
    <mergeCell ref="CZ105:DC105"/>
    <mergeCell ref="DD106:DI106"/>
    <mergeCell ref="CS106:CY106"/>
    <mergeCell ref="CZ106:DC106"/>
    <mergeCell ref="CS105:CY105"/>
    <mergeCell ref="DJ106:DW106"/>
    <mergeCell ref="EN105:FC105"/>
    <mergeCell ref="DX105:EM105"/>
    <mergeCell ref="DX106:EM106"/>
    <mergeCell ref="EN106:FC106"/>
    <mergeCell ref="DJ105:DW105"/>
    <mergeCell ref="EN107:FC107"/>
    <mergeCell ref="EN109:FC109"/>
    <mergeCell ref="DX107:EM107"/>
    <mergeCell ref="CZ108:DC108"/>
    <mergeCell ref="CZ107:DC107"/>
    <mergeCell ref="DD107:DI107"/>
    <mergeCell ref="EN108:FC108"/>
    <mergeCell ref="DX109:EM109"/>
    <mergeCell ref="DX108:EM108"/>
    <mergeCell ref="DJ108:DW108"/>
    <mergeCell ref="B109:AQ109"/>
    <mergeCell ref="DJ107:DW107"/>
    <mergeCell ref="BT107:CF107"/>
    <mergeCell ref="CG107:CK107"/>
    <mergeCell ref="CL107:CQ107"/>
    <mergeCell ref="DD109:DI109"/>
    <mergeCell ref="DD108:DI108"/>
    <mergeCell ref="BA107:BS107"/>
    <mergeCell ref="CS107:CY107"/>
    <mergeCell ref="B107:AQ107"/>
    <mergeCell ref="CG109:CK109"/>
    <mergeCell ref="CS109:CY109"/>
    <mergeCell ref="CS112:CY112"/>
    <mergeCell ref="CS108:CY108"/>
    <mergeCell ref="B108:AQ108"/>
    <mergeCell ref="AR108:AZ108"/>
    <mergeCell ref="BA108:BS108"/>
    <mergeCell ref="BT108:CF108"/>
    <mergeCell ref="CG108:CK108"/>
    <mergeCell ref="CL108:CQ108"/>
    <mergeCell ref="B113:AQ113"/>
    <mergeCell ref="AR113:AZ113"/>
    <mergeCell ref="BA113:BS113"/>
    <mergeCell ref="BT113:CF113"/>
    <mergeCell ref="CZ110:DC110"/>
    <mergeCell ref="CG110:CK110"/>
    <mergeCell ref="BA110:BS110"/>
    <mergeCell ref="B110:AQ110"/>
    <mergeCell ref="AR110:AZ110"/>
    <mergeCell ref="CL112:CQ112"/>
    <mergeCell ref="AR109:AZ109"/>
    <mergeCell ref="BA109:BS109"/>
    <mergeCell ref="BT109:CF109"/>
    <mergeCell ref="BT110:CF110"/>
    <mergeCell ref="CS110:CY110"/>
    <mergeCell ref="DJ110:DW110"/>
    <mergeCell ref="DJ109:DW109"/>
    <mergeCell ref="CZ109:DC109"/>
    <mergeCell ref="CL109:CQ109"/>
    <mergeCell ref="CL110:CQ110"/>
    <mergeCell ref="DJ112:DW112"/>
    <mergeCell ref="DD112:DI112"/>
    <mergeCell ref="B112:AQ112"/>
    <mergeCell ref="AR112:AZ112"/>
    <mergeCell ref="BA112:BS112"/>
    <mergeCell ref="DX110:EM110"/>
    <mergeCell ref="BT112:CF112"/>
    <mergeCell ref="CG112:CK112"/>
    <mergeCell ref="B111:AQ111"/>
    <mergeCell ref="AR111:AZ111"/>
    <mergeCell ref="EN110:FC110"/>
    <mergeCell ref="CS113:CY113"/>
    <mergeCell ref="CZ113:DC113"/>
    <mergeCell ref="CZ112:DC112"/>
    <mergeCell ref="EN112:FC112"/>
    <mergeCell ref="EN113:FC113"/>
    <mergeCell ref="DD113:DI113"/>
    <mergeCell ref="DJ113:DW113"/>
    <mergeCell ref="DD110:DI110"/>
    <mergeCell ref="DX112:EM112"/>
    <mergeCell ref="EN114:FC114"/>
    <mergeCell ref="DD114:DI114"/>
    <mergeCell ref="DJ114:DW114"/>
    <mergeCell ref="DX114:EM114"/>
    <mergeCell ref="CL113:CQ113"/>
    <mergeCell ref="DX113:EM113"/>
    <mergeCell ref="CZ115:DC115"/>
    <mergeCell ref="DX115:EM115"/>
    <mergeCell ref="CG114:CK114"/>
    <mergeCell ref="CZ114:DC114"/>
    <mergeCell ref="CS114:CY114"/>
    <mergeCell ref="CL115:CQ115"/>
    <mergeCell ref="CL114:CQ114"/>
    <mergeCell ref="AR115:AZ115"/>
    <mergeCell ref="BA115:BS115"/>
    <mergeCell ref="BT115:CF115"/>
    <mergeCell ref="CS115:CY115"/>
    <mergeCell ref="CG115:CK115"/>
    <mergeCell ref="CG113:CK113"/>
    <mergeCell ref="EN115:FC115"/>
    <mergeCell ref="DJ115:DW115"/>
    <mergeCell ref="DD115:DI115"/>
    <mergeCell ref="DX121:EM121"/>
    <mergeCell ref="DJ120:DW121"/>
    <mergeCell ref="DD120:DI121"/>
    <mergeCell ref="DX120:FC120"/>
    <mergeCell ref="B114:AQ114"/>
    <mergeCell ref="CZ121:DC121"/>
    <mergeCell ref="CR120:DC120"/>
    <mergeCell ref="DD123:DI123"/>
    <mergeCell ref="AR114:AZ114"/>
    <mergeCell ref="BA114:BS114"/>
    <mergeCell ref="BT114:CF114"/>
    <mergeCell ref="B115:AQ115"/>
    <mergeCell ref="CG120:CQ120"/>
    <mergeCell ref="CG119:FC119"/>
    <mergeCell ref="CG121:CK121"/>
    <mergeCell ref="A116:FC116"/>
    <mergeCell ref="A118:AQ121"/>
    <mergeCell ref="AR118:AZ121"/>
    <mergeCell ref="BA118:BS121"/>
    <mergeCell ref="BT119:CF121"/>
    <mergeCell ref="BT118:FC118"/>
    <mergeCell ref="CS121:CY121"/>
    <mergeCell ref="EN121:FC121"/>
    <mergeCell ref="CL121:CQ121"/>
    <mergeCell ref="CG123:CK123"/>
    <mergeCell ref="DJ123:DW123"/>
    <mergeCell ref="DJ122:DW122"/>
    <mergeCell ref="CR122:DC122"/>
    <mergeCell ref="DD122:DI122"/>
    <mergeCell ref="CG122:CQ122"/>
    <mergeCell ref="EN122:FC122"/>
    <mergeCell ref="DX123:EM123"/>
    <mergeCell ref="CL123:CQ123"/>
    <mergeCell ref="CZ123:DC123"/>
    <mergeCell ref="EN123:FC123"/>
    <mergeCell ref="DX122:EM122"/>
    <mergeCell ref="BT123:CF123"/>
    <mergeCell ref="A122:AQ122"/>
    <mergeCell ref="AR122:AZ122"/>
    <mergeCell ref="BA122:BS122"/>
    <mergeCell ref="BT122:CF122"/>
    <mergeCell ref="A123:AQ123"/>
    <mergeCell ref="AR123:AZ123"/>
    <mergeCell ref="BA123:BS123"/>
    <mergeCell ref="A124:FC124"/>
    <mergeCell ref="B125:AQ125"/>
    <mergeCell ref="AR125:AZ125"/>
    <mergeCell ref="CS123:CY123"/>
    <mergeCell ref="BT125:CF125"/>
    <mergeCell ref="CG125:CK125"/>
    <mergeCell ref="CL125:CQ125"/>
    <mergeCell ref="BA125:BS125"/>
    <mergeCell ref="DJ125:DW125"/>
    <mergeCell ref="DX125:EM125"/>
    <mergeCell ref="EN126:FC126"/>
    <mergeCell ref="DD125:DI125"/>
    <mergeCell ref="BT126:CF126"/>
    <mergeCell ref="CS126:CY126"/>
    <mergeCell ref="EN125:FC125"/>
    <mergeCell ref="CS125:CY125"/>
    <mergeCell ref="DX126:EM126"/>
    <mergeCell ref="DJ126:DW126"/>
    <mergeCell ref="CZ126:DC126"/>
    <mergeCell ref="CZ125:DC125"/>
    <mergeCell ref="B128:AQ128"/>
    <mergeCell ref="AR128:AZ128"/>
    <mergeCell ref="BA128:BS128"/>
    <mergeCell ref="EN127:FC127"/>
    <mergeCell ref="DX127:EM127"/>
    <mergeCell ref="DD127:DI127"/>
    <mergeCell ref="CZ127:DC127"/>
    <mergeCell ref="DJ127:DW127"/>
    <mergeCell ref="BT128:CF128"/>
    <mergeCell ref="DD128:DI128"/>
    <mergeCell ref="B126:AQ126"/>
    <mergeCell ref="AR126:AZ126"/>
    <mergeCell ref="BT127:CF127"/>
    <mergeCell ref="CG126:CK126"/>
    <mergeCell ref="CG127:CK127"/>
    <mergeCell ref="B127:AQ127"/>
    <mergeCell ref="AR127:AZ127"/>
    <mergeCell ref="BA127:BS127"/>
    <mergeCell ref="BA126:BS126"/>
    <mergeCell ref="CG128:CK128"/>
    <mergeCell ref="CS128:CY128"/>
    <mergeCell ref="DD126:DI126"/>
    <mergeCell ref="CZ128:DC128"/>
    <mergeCell ref="CL126:CQ126"/>
    <mergeCell ref="CL127:CQ127"/>
    <mergeCell ref="CS127:CY127"/>
    <mergeCell ref="EN129:FC129"/>
    <mergeCell ref="DX128:EM128"/>
    <mergeCell ref="EN128:FC128"/>
    <mergeCell ref="CL128:CQ128"/>
    <mergeCell ref="CZ129:DC129"/>
    <mergeCell ref="DD129:DI129"/>
    <mergeCell ref="DJ129:DW129"/>
    <mergeCell ref="DX129:EM129"/>
    <mergeCell ref="DJ128:DW128"/>
    <mergeCell ref="CL129:CQ129"/>
    <mergeCell ref="CS129:CY129"/>
    <mergeCell ref="B129:AQ129"/>
    <mergeCell ref="AR129:AZ129"/>
    <mergeCell ref="BA129:BS129"/>
    <mergeCell ref="BT129:CF129"/>
    <mergeCell ref="CG129:CK129"/>
    <mergeCell ref="B130:AQ130"/>
    <mergeCell ref="AR130:AZ130"/>
    <mergeCell ref="BA130:BS130"/>
    <mergeCell ref="BT130:CF130"/>
    <mergeCell ref="B131:AQ131"/>
    <mergeCell ref="AR131:AZ131"/>
    <mergeCell ref="BA131:BS131"/>
    <mergeCell ref="BT131:CF131"/>
    <mergeCell ref="CG130:CK130"/>
    <mergeCell ref="CZ131:DC131"/>
    <mergeCell ref="DD131:DI131"/>
    <mergeCell ref="CL130:CQ130"/>
    <mergeCell ref="CL131:CQ131"/>
    <mergeCell ref="CG131:CK131"/>
    <mergeCell ref="DD130:DI130"/>
    <mergeCell ref="CS130:CY130"/>
    <mergeCell ref="CZ130:DC130"/>
    <mergeCell ref="CS131:CY131"/>
    <mergeCell ref="DX133:EM133"/>
    <mergeCell ref="CZ132:DC132"/>
    <mergeCell ref="EN133:FC133"/>
    <mergeCell ref="DD132:DI132"/>
    <mergeCell ref="DJ133:DW133"/>
    <mergeCell ref="DD133:DI133"/>
    <mergeCell ref="CZ133:DC133"/>
    <mergeCell ref="EN130:FC130"/>
    <mergeCell ref="DX132:EM132"/>
    <mergeCell ref="DX130:EM130"/>
    <mergeCell ref="DJ131:DW131"/>
    <mergeCell ref="DJ130:DW130"/>
    <mergeCell ref="DJ132:DW132"/>
    <mergeCell ref="EN132:FC132"/>
    <mergeCell ref="DX131:EM131"/>
    <mergeCell ref="EN131:FC131"/>
    <mergeCell ref="CG132:CK132"/>
    <mergeCell ref="CL133:CQ133"/>
    <mergeCell ref="CL132:CQ132"/>
    <mergeCell ref="CS132:CY132"/>
    <mergeCell ref="CG133:CK133"/>
    <mergeCell ref="CS133:CY133"/>
    <mergeCell ref="B133:AQ133"/>
    <mergeCell ref="AR133:AZ133"/>
    <mergeCell ref="BA133:BS133"/>
    <mergeCell ref="BT133:CF133"/>
    <mergeCell ref="B132:AQ132"/>
    <mergeCell ref="AR132:AZ132"/>
    <mergeCell ref="BA132:BS132"/>
    <mergeCell ref="BT132:CF132"/>
    <mergeCell ref="B134:AQ134"/>
    <mergeCell ref="AR134:AZ134"/>
    <mergeCell ref="CG134:CK134"/>
    <mergeCell ref="CG135:CK135"/>
    <mergeCell ref="BA135:BS135"/>
    <mergeCell ref="B135:AQ135"/>
    <mergeCell ref="AR135:AZ135"/>
    <mergeCell ref="BA134:BS134"/>
    <mergeCell ref="BT134:CF134"/>
    <mergeCell ref="B136:AQ136"/>
    <mergeCell ref="AR136:AZ136"/>
    <mergeCell ref="CZ136:DC136"/>
    <mergeCell ref="DJ136:DW136"/>
    <mergeCell ref="BT136:CF136"/>
    <mergeCell ref="BA136:BS136"/>
    <mergeCell ref="CL136:CQ136"/>
    <mergeCell ref="CS136:CY136"/>
    <mergeCell ref="CG136:CK136"/>
    <mergeCell ref="DD136:DI136"/>
    <mergeCell ref="CL135:CQ135"/>
    <mergeCell ref="BT135:CF135"/>
    <mergeCell ref="EN135:FC135"/>
    <mergeCell ref="DX135:EM135"/>
    <mergeCell ref="CZ135:DC135"/>
    <mergeCell ref="DJ135:DW135"/>
    <mergeCell ref="DD135:DI135"/>
    <mergeCell ref="CS135:CY135"/>
    <mergeCell ref="EN134:FC134"/>
    <mergeCell ref="CL134:CQ134"/>
    <mergeCell ref="CZ134:DC134"/>
    <mergeCell ref="CS134:CY134"/>
    <mergeCell ref="DD134:DI134"/>
    <mergeCell ref="DX134:EM134"/>
    <mergeCell ref="DJ134:DW134"/>
    <mergeCell ref="EN139:FC139"/>
    <mergeCell ref="CZ138:DC138"/>
    <mergeCell ref="DD138:DI138"/>
    <mergeCell ref="DJ138:DW138"/>
    <mergeCell ref="DX139:EM139"/>
    <mergeCell ref="EN138:FC138"/>
    <mergeCell ref="DJ139:DW139"/>
    <mergeCell ref="DX138:EM138"/>
    <mergeCell ref="DD139:DI139"/>
    <mergeCell ref="CZ139:DC139"/>
    <mergeCell ref="EN137:FC137"/>
    <mergeCell ref="CS137:CY137"/>
    <mergeCell ref="DX137:EM137"/>
    <mergeCell ref="EN136:FC136"/>
    <mergeCell ref="DX136:EM136"/>
    <mergeCell ref="DJ137:DW137"/>
    <mergeCell ref="DD137:DI137"/>
    <mergeCell ref="CZ137:DC137"/>
    <mergeCell ref="B137:AQ137"/>
    <mergeCell ref="AR137:AZ137"/>
    <mergeCell ref="BA137:BS137"/>
    <mergeCell ref="BT140:CF140"/>
    <mergeCell ref="BT138:CF138"/>
    <mergeCell ref="B139:AQ139"/>
    <mergeCell ref="AR139:AZ139"/>
    <mergeCell ref="BA139:BS139"/>
    <mergeCell ref="B138:AQ138"/>
    <mergeCell ref="AR138:AZ138"/>
    <mergeCell ref="BA138:BS138"/>
    <mergeCell ref="CG137:CK137"/>
    <mergeCell ref="CL138:CQ138"/>
    <mergeCell ref="CS138:CY138"/>
    <mergeCell ref="BT137:CF137"/>
    <mergeCell ref="CG138:CK138"/>
    <mergeCell ref="CL137:CQ137"/>
    <mergeCell ref="CG140:CK140"/>
    <mergeCell ref="CG139:CK139"/>
    <mergeCell ref="BT139:CF139"/>
    <mergeCell ref="CS139:CY139"/>
    <mergeCell ref="CG141:CK141"/>
    <mergeCell ref="CL139:CQ139"/>
    <mergeCell ref="CS140:CY140"/>
    <mergeCell ref="CL141:CQ141"/>
    <mergeCell ref="CL140:CQ140"/>
    <mergeCell ref="B141:AQ141"/>
    <mergeCell ref="AR141:AZ141"/>
    <mergeCell ref="BA141:BS141"/>
    <mergeCell ref="BT141:CF141"/>
    <mergeCell ref="B142:AQ142"/>
    <mergeCell ref="B140:AQ140"/>
    <mergeCell ref="AR140:AZ140"/>
    <mergeCell ref="BA140:BS140"/>
    <mergeCell ref="AR143:AZ143"/>
    <mergeCell ref="CS143:CY143"/>
    <mergeCell ref="CZ143:DC143"/>
    <mergeCell ref="CL143:CQ143"/>
    <mergeCell ref="AR142:AZ142"/>
    <mergeCell ref="BA142:BS142"/>
    <mergeCell ref="BT142:CF142"/>
    <mergeCell ref="CZ142:DC142"/>
    <mergeCell ref="EN144:FC144"/>
    <mergeCell ref="EN143:FC143"/>
    <mergeCell ref="DD144:DI144"/>
    <mergeCell ref="EN142:FC142"/>
    <mergeCell ref="CG142:CK142"/>
    <mergeCell ref="CS142:CY142"/>
    <mergeCell ref="DX142:EM142"/>
    <mergeCell ref="DJ142:DW142"/>
    <mergeCell ref="DX143:EM143"/>
    <mergeCell ref="DJ144:DW144"/>
    <mergeCell ref="EN140:FC140"/>
    <mergeCell ref="DJ141:DW141"/>
    <mergeCell ref="DJ140:DW140"/>
    <mergeCell ref="DX140:EM140"/>
    <mergeCell ref="EN141:FC141"/>
    <mergeCell ref="DX141:EM141"/>
    <mergeCell ref="DX144:EM144"/>
    <mergeCell ref="DJ143:DW143"/>
    <mergeCell ref="CG145:CK145"/>
    <mergeCell ref="B146:AQ146"/>
    <mergeCell ref="AR145:AZ145"/>
    <mergeCell ref="BA145:BS145"/>
    <mergeCell ref="BA146:BS146"/>
    <mergeCell ref="CZ144:DC144"/>
    <mergeCell ref="BT143:CF143"/>
    <mergeCell ref="BA143:BS143"/>
    <mergeCell ref="B143:AQ143"/>
    <mergeCell ref="DD140:DI140"/>
    <mergeCell ref="CL142:CQ142"/>
    <mergeCell ref="CS141:CY141"/>
    <mergeCell ref="CG143:CK143"/>
    <mergeCell ref="DD142:DI142"/>
    <mergeCell ref="DD143:DI143"/>
    <mergeCell ref="CZ141:DC141"/>
    <mergeCell ref="DD141:DI141"/>
    <mergeCell ref="CZ140:DC140"/>
    <mergeCell ref="CZ145:DC145"/>
    <mergeCell ref="DD146:DI146"/>
    <mergeCell ref="CS144:CY144"/>
    <mergeCell ref="BA144:BS144"/>
    <mergeCell ref="BT144:CF144"/>
    <mergeCell ref="B144:AQ144"/>
    <mergeCell ref="AR144:AZ144"/>
    <mergeCell ref="CL144:CQ144"/>
    <mergeCell ref="CG144:CK144"/>
    <mergeCell ref="B145:AQ145"/>
    <mergeCell ref="B147:AQ147"/>
    <mergeCell ref="AR147:AZ147"/>
    <mergeCell ref="BA147:BS147"/>
    <mergeCell ref="BT146:CF146"/>
    <mergeCell ref="AR146:AZ146"/>
    <mergeCell ref="DJ145:DW145"/>
    <mergeCell ref="DJ146:DW146"/>
    <mergeCell ref="BT145:CF145"/>
    <mergeCell ref="CS145:CY145"/>
    <mergeCell ref="CL145:CQ145"/>
    <mergeCell ref="CG147:CK147"/>
    <mergeCell ref="CZ147:DC147"/>
    <mergeCell ref="CS147:CY147"/>
    <mergeCell ref="CL147:CQ147"/>
    <mergeCell ref="CL146:CQ146"/>
    <mergeCell ref="BT147:CF147"/>
    <mergeCell ref="CZ146:DC146"/>
    <mergeCell ref="CS146:CY146"/>
    <mergeCell ref="CG146:CK146"/>
    <mergeCell ref="EN145:FC145"/>
    <mergeCell ref="DX145:EM145"/>
    <mergeCell ref="EN146:FC146"/>
    <mergeCell ref="DX146:EM146"/>
    <mergeCell ref="CS148:CY148"/>
    <mergeCell ref="DJ147:DW147"/>
    <mergeCell ref="DX147:EM147"/>
    <mergeCell ref="DJ148:DW148"/>
    <mergeCell ref="DD147:DI147"/>
    <mergeCell ref="DD145:DI145"/>
    <mergeCell ref="DJ149:DW149"/>
    <mergeCell ref="CZ149:DC149"/>
    <mergeCell ref="DD149:DI149"/>
    <mergeCell ref="DD148:DI148"/>
    <mergeCell ref="CZ148:DC148"/>
    <mergeCell ref="EN147:FC147"/>
    <mergeCell ref="EN148:FC148"/>
    <mergeCell ref="DX148:EM148"/>
    <mergeCell ref="DX149:EM149"/>
    <mergeCell ref="EN149:FC149"/>
    <mergeCell ref="CL149:CQ149"/>
    <mergeCell ref="CS149:CY149"/>
    <mergeCell ref="EN151:FC151"/>
    <mergeCell ref="DJ151:DW151"/>
    <mergeCell ref="DX151:EM151"/>
    <mergeCell ref="CZ150:DC150"/>
    <mergeCell ref="DD150:DI150"/>
    <mergeCell ref="EN150:FC150"/>
    <mergeCell ref="DJ150:DW150"/>
    <mergeCell ref="DX150:EM150"/>
    <mergeCell ref="BT152:CF152"/>
    <mergeCell ref="BT148:CF148"/>
    <mergeCell ref="BA148:BS148"/>
    <mergeCell ref="CS150:CY150"/>
    <mergeCell ref="CL150:CQ150"/>
    <mergeCell ref="CL148:CQ148"/>
    <mergeCell ref="CG149:CK149"/>
    <mergeCell ref="BA149:BS149"/>
    <mergeCell ref="BT149:CF149"/>
    <mergeCell ref="CG148:CK148"/>
    <mergeCell ref="CZ151:DC151"/>
    <mergeCell ref="CS151:CY151"/>
    <mergeCell ref="B152:AQ152"/>
    <mergeCell ref="AR152:AZ152"/>
    <mergeCell ref="CG150:CK150"/>
    <mergeCell ref="BA150:BS150"/>
    <mergeCell ref="BT150:CF150"/>
    <mergeCell ref="BA151:BS151"/>
    <mergeCell ref="CG151:CK151"/>
    <mergeCell ref="BT151:CF151"/>
    <mergeCell ref="B148:AQ148"/>
    <mergeCell ref="AR148:AZ148"/>
    <mergeCell ref="B149:AQ149"/>
    <mergeCell ref="B151:AQ151"/>
    <mergeCell ref="AR151:AZ151"/>
    <mergeCell ref="B150:AQ150"/>
    <mergeCell ref="AR149:AZ149"/>
    <mergeCell ref="CG156:FC156"/>
    <mergeCell ref="CL151:CQ151"/>
    <mergeCell ref="AR150:AZ150"/>
    <mergeCell ref="A153:FC153"/>
    <mergeCell ref="BA152:BS152"/>
    <mergeCell ref="CZ152:DC152"/>
    <mergeCell ref="CL152:CQ152"/>
    <mergeCell ref="CS152:CY152"/>
    <mergeCell ref="CG152:CK152"/>
    <mergeCell ref="DD151:DI151"/>
    <mergeCell ref="A159:AQ159"/>
    <mergeCell ref="BA159:BS159"/>
    <mergeCell ref="BT159:CF159"/>
    <mergeCell ref="BT156:CF158"/>
    <mergeCell ref="AR159:AZ159"/>
    <mergeCell ref="BA155:BS158"/>
    <mergeCell ref="AR155:AZ158"/>
    <mergeCell ref="A155:AQ158"/>
    <mergeCell ref="DJ152:DW152"/>
    <mergeCell ref="CG157:CQ157"/>
    <mergeCell ref="BT155:FC155"/>
    <mergeCell ref="CG158:CK158"/>
    <mergeCell ref="DJ157:DW158"/>
    <mergeCell ref="DX152:EM152"/>
    <mergeCell ref="DX157:FC157"/>
    <mergeCell ref="CL158:CQ158"/>
    <mergeCell ref="DD152:DI152"/>
    <mergeCell ref="EN152:FC152"/>
    <mergeCell ref="B162:AQ162"/>
    <mergeCell ref="DX160:EM160"/>
    <mergeCell ref="AR162:AZ162"/>
    <mergeCell ref="CZ162:DC162"/>
    <mergeCell ref="BA162:BS162"/>
    <mergeCell ref="CG162:CK162"/>
    <mergeCell ref="A160:AQ160"/>
    <mergeCell ref="AR160:AZ160"/>
    <mergeCell ref="BA160:BS160"/>
    <mergeCell ref="CZ160:DC160"/>
    <mergeCell ref="DD157:DI158"/>
    <mergeCell ref="CR157:DC157"/>
    <mergeCell ref="EN158:FC158"/>
    <mergeCell ref="DJ159:DW159"/>
    <mergeCell ref="DX159:EM159"/>
    <mergeCell ref="CS158:CY158"/>
    <mergeCell ref="DX158:EM158"/>
    <mergeCell ref="EN159:FC159"/>
    <mergeCell ref="CR159:DC159"/>
    <mergeCell ref="CS160:CY160"/>
    <mergeCell ref="BT160:CF160"/>
    <mergeCell ref="CZ158:DC158"/>
    <mergeCell ref="CG160:CK160"/>
    <mergeCell ref="DX162:EM162"/>
    <mergeCell ref="DD162:DI162"/>
    <mergeCell ref="DD159:DI159"/>
    <mergeCell ref="DD160:DI160"/>
    <mergeCell ref="DJ162:DW162"/>
    <mergeCell ref="CG159:CQ159"/>
    <mergeCell ref="EN162:FC162"/>
    <mergeCell ref="EN160:FC160"/>
    <mergeCell ref="DJ160:DW160"/>
    <mergeCell ref="A161:FC161"/>
    <mergeCell ref="CZ164:DC164"/>
    <mergeCell ref="CS162:CY162"/>
    <mergeCell ref="CS164:CY164"/>
    <mergeCell ref="CS163:CY163"/>
    <mergeCell ref="CZ163:DC163"/>
    <mergeCell ref="CL160:CQ160"/>
    <mergeCell ref="CG164:CK164"/>
    <mergeCell ref="CL164:CQ164"/>
    <mergeCell ref="BA164:BS164"/>
    <mergeCell ref="BT164:CF164"/>
    <mergeCell ref="CL162:CQ162"/>
    <mergeCell ref="BA163:BS163"/>
    <mergeCell ref="BT163:CF163"/>
    <mergeCell ref="CG163:CK163"/>
    <mergeCell ref="CL163:CQ163"/>
    <mergeCell ref="BT162:CF162"/>
    <mergeCell ref="EN164:FC164"/>
    <mergeCell ref="DX164:EM164"/>
    <mergeCell ref="DJ163:DW163"/>
    <mergeCell ref="DD163:DI163"/>
    <mergeCell ref="DD164:DI164"/>
    <mergeCell ref="DJ164:DW164"/>
    <mergeCell ref="DX163:EM163"/>
    <mergeCell ref="EN163:FC163"/>
    <mergeCell ref="DD166:DI166"/>
    <mergeCell ref="DJ166:DW166"/>
    <mergeCell ref="CG165:CK165"/>
    <mergeCell ref="CL165:CQ165"/>
    <mergeCell ref="DX165:EM165"/>
    <mergeCell ref="DJ165:DW165"/>
    <mergeCell ref="CS165:CY165"/>
    <mergeCell ref="CZ165:DC165"/>
    <mergeCell ref="B163:AQ163"/>
    <mergeCell ref="AR163:AZ163"/>
    <mergeCell ref="B166:AQ166"/>
    <mergeCell ref="AR166:AZ166"/>
    <mergeCell ref="EN165:FC165"/>
    <mergeCell ref="DD165:DI165"/>
    <mergeCell ref="CS166:CY166"/>
    <mergeCell ref="CZ166:DC166"/>
    <mergeCell ref="DX166:EM166"/>
    <mergeCell ref="EN166:FC166"/>
    <mergeCell ref="BA165:BS165"/>
    <mergeCell ref="BT165:CF165"/>
    <mergeCell ref="B164:AQ164"/>
    <mergeCell ref="AR164:AZ164"/>
    <mergeCell ref="B165:AQ165"/>
    <mergeCell ref="AR165:AZ165"/>
    <mergeCell ref="BA166:BS166"/>
    <mergeCell ref="BT166:CF166"/>
    <mergeCell ref="BA167:BS167"/>
    <mergeCell ref="BT167:CF167"/>
    <mergeCell ref="CG166:CK166"/>
    <mergeCell ref="CL166:CQ166"/>
    <mergeCell ref="CG167:CK167"/>
    <mergeCell ref="CL167:CQ167"/>
    <mergeCell ref="B167:AQ167"/>
    <mergeCell ref="AR167:AZ167"/>
    <mergeCell ref="DX167:EM167"/>
    <mergeCell ref="EN167:FC167"/>
    <mergeCell ref="DD167:DI167"/>
    <mergeCell ref="DJ167:DW167"/>
    <mergeCell ref="CS167:CY167"/>
    <mergeCell ref="CZ167:DC167"/>
    <mergeCell ref="DX168:EM168"/>
    <mergeCell ref="EN168:FC168"/>
    <mergeCell ref="DX169:EM169"/>
    <mergeCell ref="EN169:FC169"/>
    <mergeCell ref="DD169:DI169"/>
    <mergeCell ref="DJ169:DW169"/>
    <mergeCell ref="CS168:CY168"/>
    <mergeCell ref="CZ168:DC168"/>
    <mergeCell ref="CS169:CY169"/>
    <mergeCell ref="CZ169:DC169"/>
    <mergeCell ref="DD168:DI168"/>
    <mergeCell ref="DJ168:DW168"/>
    <mergeCell ref="B170:AQ170"/>
    <mergeCell ref="AR170:AZ170"/>
    <mergeCell ref="CG168:CK168"/>
    <mergeCell ref="CL168:CQ168"/>
    <mergeCell ref="BA169:BS169"/>
    <mergeCell ref="BT169:CF169"/>
    <mergeCell ref="CG169:CK169"/>
    <mergeCell ref="CL169:CQ169"/>
    <mergeCell ref="BA168:BS168"/>
    <mergeCell ref="BT168:CF168"/>
    <mergeCell ref="BA172:BS172"/>
    <mergeCell ref="BT172:CF172"/>
    <mergeCell ref="B172:AQ172"/>
    <mergeCell ref="AR172:AZ172"/>
    <mergeCell ref="B168:AQ168"/>
    <mergeCell ref="AR168:AZ168"/>
    <mergeCell ref="B169:AQ169"/>
    <mergeCell ref="AR169:AZ169"/>
    <mergeCell ref="BA170:BS170"/>
    <mergeCell ref="BT170:CF170"/>
    <mergeCell ref="CS172:CY172"/>
    <mergeCell ref="CZ172:DC172"/>
    <mergeCell ref="CG171:CK171"/>
    <mergeCell ref="CL171:CQ171"/>
    <mergeCell ref="CS171:CY171"/>
    <mergeCell ref="CZ171:DC171"/>
    <mergeCell ref="CG172:CK172"/>
    <mergeCell ref="CL172:CQ172"/>
    <mergeCell ref="DX171:EM171"/>
    <mergeCell ref="EN171:FC171"/>
    <mergeCell ref="DD171:DI171"/>
    <mergeCell ref="DJ171:DW171"/>
    <mergeCell ref="DX172:EM172"/>
    <mergeCell ref="EN172:FC172"/>
    <mergeCell ref="DD172:DI172"/>
    <mergeCell ref="DJ172:DW172"/>
    <mergeCell ref="DX170:EM170"/>
    <mergeCell ref="EN170:FC170"/>
    <mergeCell ref="CG170:CK170"/>
    <mergeCell ref="CL170:CQ170"/>
    <mergeCell ref="CS170:CY170"/>
    <mergeCell ref="CZ170:DC170"/>
    <mergeCell ref="DD170:DI170"/>
    <mergeCell ref="DJ170:DW170"/>
    <mergeCell ref="B173:AQ173"/>
    <mergeCell ref="AR173:AZ173"/>
    <mergeCell ref="B174:AQ174"/>
    <mergeCell ref="AR174:AZ174"/>
    <mergeCell ref="BA171:BS171"/>
    <mergeCell ref="BT171:CF171"/>
    <mergeCell ref="BA173:BS173"/>
    <mergeCell ref="BT173:CF173"/>
    <mergeCell ref="B171:AQ171"/>
    <mergeCell ref="AR171:AZ171"/>
    <mergeCell ref="CG173:CK173"/>
    <mergeCell ref="CL173:CQ173"/>
    <mergeCell ref="BA174:BS174"/>
    <mergeCell ref="BT174:CF174"/>
    <mergeCell ref="CG174:CK174"/>
    <mergeCell ref="CL174:CQ174"/>
    <mergeCell ref="DX173:EM173"/>
    <mergeCell ref="EN173:FC173"/>
    <mergeCell ref="DD173:DI173"/>
    <mergeCell ref="DJ173:DW173"/>
    <mergeCell ref="CS173:CY173"/>
    <mergeCell ref="CZ173:DC173"/>
    <mergeCell ref="CS174:CY174"/>
    <mergeCell ref="CZ174:DC174"/>
    <mergeCell ref="DX175:EM175"/>
    <mergeCell ref="EN175:FC175"/>
    <mergeCell ref="DD175:DI175"/>
    <mergeCell ref="DJ175:DW175"/>
    <mergeCell ref="DX174:EM174"/>
    <mergeCell ref="EN174:FC174"/>
    <mergeCell ref="DD174:DI174"/>
    <mergeCell ref="DJ174:DW174"/>
    <mergeCell ref="B175:AQ175"/>
    <mergeCell ref="AR175:AZ175"/>
    <mergeCell ref="CS175:CY175"/>
    <mergeCell ref="CZ175:DC175"/>
    <mergeCell ref="CG175:CK175"/>
    <mergeCell ref="CL175:CQ175"/>
    <mergeCell ref="BA175:BS175"/>
    <mergeCell ref="BT175:CF175"/>
    <mergeCell ref="B176:AQ176"/>
    <mergeCell ref="AR176:AZ176"/>
    <mergeCell ref="DX176:EM176"/>
    <mergeCell ref="EN176:FC176"/>
    <mergeCell ref="CG176:CK176"/>
    <mergeCell ref="CL176:CQ176"/>
    <mergeCell ref="DD176:DI176"/>
    <mergeCell ref="DJ176:DW176"/>
    <mergeCell ref="B177:AQ177"/>
    <mergeCell ref="AR177:AZ177"/>
    <mergeCell ref="BA177:BS177"/>
    <mergeCell ref="BT177:CF177"/>
    <mergeCell ref="B178:AQ178"/>
    <mergeCell ref="AR178:AZ178"/>
    <mergeCell ref="BA178:BS178"/>
    <mergeCell ref="BT178:CF178"/>
    <mergeCell ref="EN178:FC178"/>
    <mergeCell ref="BA176:BS176"/>
    <mergeCell ref="BT176:CF176"/>
    <mergeCell ref="CS177:CY177"/>
    <mergeCell ref="CZ177:DC177"/>
    <mergeCell ref="DJ177:DW177"/>
    <mergeCell ref="CS176:CY176"/>
    <mergeCell ref="CZ176:DC176"/>
    <mergeCell ref="DX178:EM178"/>
    <mergeCell ref="EN177:FC177"/>
    <mergeCell ref="DX177:EM177"/>
    <mergeCell ref="DD178:DI178"/>
    <mergeCell ref="DJ178:DW178"/>
    <mergeCell ref="CS180:CY180"/>
    <mergeCell ref="DD177:DI177"/>
    <mergeCell ref="CS179:CY179"/>
    <mergeCell ref="CZ179:DC179"/>
    <mergeCell ref="CZ178:DC178"/>
    <mergeCell ref="CS178:CY178"/>
    <mergeCell ref="CG177:CK177"/>
    <mergeCell ref="CL177:CQ177"/>
    <mergeCell ref="CG179:CK179"/>
    <mergeCell ref="CL179:CQ179"/>
    <mergeCell ref="CG178:CK178"/>
    <mergeCell ref="CL178:CQ178"/>
    <mergeCell ref="AR180:AZ180"/>
    <mergeCell ref="BA180:BS180"/>
    <mergeCell ref="BT180:CF180"/>
    <mergeCell ref="DD182:DI182"/>
    <mergeCell ref="CL182:CQ182"/>
    <mergeCell ref="DD180:DI180"/>
    <mergeCell ref="BT179:CF179"/>
    <mergeCell ref="DX181:EM181"/>
    <mergeCell ref="DX182:EM182"/>
    <mergeCell ref="DX180:EM180"/>
    <mergeCell ref="DX179:EM179"/>
    <mergeCell ref="CG181:CK181"/>
    <mergeCell ref="CG180:CK180"/>
    <mergeCell ref="CS182:CY182"/>
    <mergeCell ref="CZ182:DC182"/>
    <mergeCell ref="CL180:CQ180"/>
    <mergeCell ref="BA179:BS179"/>
    <mergeCell ref="DD181:DI181"/>
    <mergeCell ref="DJ181:DW181"/>
    <mergeCell ref="B179:AQ179"/>
    <mergeCell ref="AR179:AZ179"/>
    <mergeCell ref="CS181:CY181"/>
    <mergeCell ref="CZ181:DC181"/>
    <mergeCell ref="B180:AQ180"/>
    <mergeCell ref="CZ180:DC180"/>
    <mergeCell ref="CL181:CQ181"/>
    <mergeCell ref="EN179:FC179"/>
    <mergeCell ref="DD179:DI179"/>
    <mergeCell ref="DJ179:DW179"/>
    <mergeCell ref="EN181:FC181"/>
    <mergeCell ref="EN180:FC180"/>
    <mergeCell ref="DJ180:DW180"/>
    <mergeCell ref="B181:AQ181"/>
    <mergeCell ref="AR181:AZ181"/>
    <mergeCell ref="BA182:BS182"/>
    <mergeCell ref="BT182:CF182"/>
    <mergeCell ref="BA181:BS181"/>
    <mergeCell ref="BT181:CF181"/>
    <mergeCell ref="EN182:FC182"/>
    <mergeCell ref="CS184:CY184"/>
    <mergeCell ref="CZ184:DC184"/>
    <mergeCell ref="EN183:FC183"/>
    <mergeCell ref="DJ183:DW183"/>
    <mergeCell ref="B182:AQ182"/>
    <mergeCell ref="AR182:AZ182"/>
    <mergeCell ref="CG182:CK182"/>
    <mergeCell ref="DJ182:DW182"/>
    <mergeCell ref="B183:AQ183"/>
    <mergeCell ref="AR183:AZ183"/>
    <mergeCell ref="CG183:CK183"/>
    <mergeCell ref="BT185:CF185"/>
    <mergeCell ref="CG185:CK185"/>
    <mergeCell ref="B185:AQ185"/>
    <mergeCell ref="AR185:AZ185"/>
    <mergeCell ref="B184:AQ184"/>
    <mergeCell ref="AR184:AZ184"/>
    <mergeCell ref="BT183:CF183"/>
    <mergeCell ref="DJ184:DW184"/>
    <mergeCell ref="BA185:BS185"/>
    <mergeCell ref="BA183:BS183"/>
    <mergeCell ref="BA184:BS184"/>
    <mergeCell ref="CL185:CQ185"/>
    <mergeCell ref="CG184:CK184"/>
    <mergeCell ref="CL184:CQ184"/>
    <mergeCell ref="CS183:CY183"/>
    <mergeCell ref="CZ183:DC183"/>
    <mergeCell ref="CL183:CQ183"/>
    <mergeCell ref="DX183:EM183"/>
    <mergeCell ref="DD184:DI184"/>
    <mergeCell ref="DD183:DI183"/>
    <mergeCell ref="DX184:EM184"/>
    <mergeCell ref="BT184:CF184"/>
    <mergeCell ref="EN185:FC185"/>
    <mergeCell ref="CS185:CY185"/>
    <mergeCell ref="DD185:DI185"/>
    <mergeCell ref="DJ185:DW185"/>
    <mergeCell ref="EN184:FC184"/>
    <mergeCell ref="CZ186:DC186"/>
    <mergeCell ref="DX185:EM185"/>
    <mergeCell ref="DD186:DI186"/>
    <mergeCell ref="EN186:FC186"/>
    <mergeCell ref="DX186:EM186"/>
    <mergeCell ref="DJ186:DW186"/>
    <mergeCell ref="CZ185:DC185"/>
    <mergeCell ref="CL187:CQ187"/>
    <mergeCell ref="CS187:CY187"/>
    <mergeCell ref="CZ187:DC187"/>
    <mergeCell ref="CS186:CY186"/>
    <mergeCell ref="B187:AQ187"/>
    <mergeCell ref="AR187:AZ187"/>
    <mergeCell ref="BA187:BS187"/>
    <mergeCell ref="BT187:CF187"/>
    <mergeCell ref="B186:AQ186"/>
    <mergeCell ref="AR186:AZ186"/>
    <mergeCell ref="CL188:CQ188"/>
    <mergeCell ref="CG188:CK188"/>
    <mergeCell ref="BA189:BS189"/>
    <mergeCell ref="CL186:CQ186"/>
    <mergeCell ref="CG187:CK187"/>
    <mergeCell ref="BA188:BS188"/>
    <mergeCell ref="BA186:BS186"/>
    <mergeCell ref="BT186:CF186"/>
    <mergeCell ref="BT188:CF188"/>
    <mergeCell ref="CG186:CK186"/>
    <mergeCell ref="DX187:EM187"/>
    <mergeCell ref="EN188:FC188"/>
    <mergeCell ref="EN187:FC187"/>
    <mergeCell ref="DX188:EM188"/>
    <mergeCell ref="DD187:DI187"/>
    <mergeCell ref="DJ187:DW187"/>
    <mergeCell ref="AR188:AZ188"/>
    <mergeCell ref="BT189:CF189"/>
    <mergeCell ref="EN189:FC189"/>
    <mergeCell ref="DX189:EM189"/>
    <mergeCell ref="DD189:DI189"/>
    <mergeCell ref="CL189:CQ189"/>
    <mergeCell ref="CZ189:DC189"/>
    <mergeCell ref="DJ189:DW189"/>
    <mergeCell ref="CS188:CY188"/>
    <mergeCell ref="CZ188:DC188"/>
    <mergeCell ref="EO196:FC196"/>
    <mergeCell ref="DB196:DH196"/>
    <mergeCell ref="A190:FC190"/>
    <mergeCell ref="CG189:CK189"/>
    <mergeCell ref="B189:AQ189"/>
    <mergeCell ref="DD188:DI188"/>
    <mergeCell ref="DJ188:DW188"/>
    <mergeCell ref="AR189:AZ189"/>
    <mergeCell ref="CS189:CY189"/>
    <mergeCell ref="B188:AQ188"/>
    <mergeCell ref="DB195:DH195"/>
    <mergeCell ref="CI195:CR195"/>
    <mergeCell ref="DK194:FC194"/>
    <mergeCell ref="CS193:FC193"/>
    <mergeCell ref="CS194:DJ194"/>
    <mergeCell ref="CS196:DA196"/>
    <mergeCell ref="EO195:FC195"/>
    <mergeCell ref="DK195:DY195"/>
    <mergeCell ref="DZ195:EN195"/>
    <mergeCell ref="DI195:DJ195"/>
    <mergeCell ref="BA197:BL197"/>
    <mergeCell ref="BM197:BW197"/>
    <mergeCell ref="BX199:CH199"/>
    <mergeCell ref="CI196:CR196"/>
    <mergeCell ref="A192:AQ195"/>
    <mergeCell ref="AR192:AZ195"/>
    <mergeCell ref="BM192:FC192"/>
    <mergeCell ref="BA192:BL195"/>
    <mergeCell ref="CS195:DA195"/>
    <mergeCell ref="BM193:CR194"/>
    <mergeCell ref="AR198:AZ198"/>
    <mergeCell ref="BA198:BL198"/>
    <mergeCell ref="B199:AQ199"/>
    <mergeCell ref="AR199:AZ199"/>
    <mergeCell ref="BM199:BW199"/>
    <mergeCell ref="BX195:CH195"/>
    <mergeCell ref="BM195:BW195"/>
    <mergeCell ref="BA199:BL199"/>
    <mergeCell ref="BX198:CH198"/>
    <mergeCell ref="BX196:CH196"/>
    <mergeCell ref="CS199:DA199"/>
    <mergeCell ref="CS198:DA198"/>
    <mergeCell ref="DZ199:EN199"/>
    <mergeCell ref="A196:AQ196"/>
    <mergeCell ref="AR196:AZ196"/>
    <mergeCell ref="B198:AQ198"/>
    <mergeCell ref="BM196:BW196"/>
    <mergeCell ref="AR197:AZ197"/>
    <mergeCell ref="BA196:BL196"/>
    <mergeCell ref="A197:AQ197"/>
    <mergeCell ref="DI197:DJ197"/>
    <mergeCell ref="BX197:CH197"/>
    <mergeCell ref="BM198:BW198"/>
    <mergeCell ref="CI197:CR197"/>
    <mergeCell ref="CI198:CR198"/>
    <mergeCell ref="EO199:FC199"/>
    <mergeCell ref="DK198:DY198"/>
    <mergeCell ref="EO198:FC198"/>
    <mergeCell ref="CI199:CR199"/>
    <mergeCell ref="DB199:DH199"/>
    <mergeCell ref="DZ196:EN196"/>
    <mergeCell ref="DI196:DJ196"/>
    <mergeCell ref="DK196:DY196"/>
    <mergeCell ref="DK199:DY199"/>
    <mergeCell ref="DI199:DJ199"/>
    <mergeCell ref="EO197:FC197"/>
    <mergeCell ref="DZ198:EN198"/>
    <mergeCell ref="DI198:DJ198"/>
    <mergeCell ref="DK197:DY197"/>
    <mergeCell ref="DZ197:EN197"/>
    <mergeCell ref="CS197:DA197"/>
    <mergeCell ref="DB197:DH197"/>
    <mergeCell ref="DB198:DH198"/>
    <mergeCell ref="BM201:BW201"/>
    <mergeCell ref="BX200:CH200"/>
    <mergeCell ref="CI200:CR200"/>
    <mergeCell ref="BX201:CH201"/>
    <mergeCell ref="DB201:DH201"/>
    <mergeCell ref="CS201:DA201"/>
    <mergeCell ref="CS200:DA200"/>
    <mergeCell ref="B201:AQ201"/>
    <mergeCell ref="AR201:AZ201"/>
    <mergeCell ref="B202:AQ202"/>
    <mergeCell ref="BA201:BL201"/>
    <mergeCell ref="AR202:AZ202"/>
    <mergeCell ref="BA202:BL202"/>
    <mergeCell ref="BA200:BL200"/>
    <mergeCell ref="DB200:DH200"/>
    <mergeCell ref="B209:AQ209"/>
    <mergeCell ref="AR209:BH209"/>
    <mergeCell ref="AR208:BH208"/>
    <mergeCell ref="BI208:FC208"/>
    <mergeCell ref="B208:AQ208"/>
    <mergeCell ref="BM200:BW200"/>
    <mergeCell ref="B200:AQ200"/>
    <mergeCell ref="AR200:AZ200"/>
    <mergeCell ref="BI207:FC207"/>
    <mergeCell ref="DB202:DH202"/>
    <mergeCell ref="AR205:BH205"/>
    <mergeCell ref="DK202:DY202"/>
    <mergeCell ref="CS202:DA202"/>
    <mergeCell ref="BI205:FC205"/>
    <mergeCell ref="DI202:DJ202"/>
    <mergeCell ref="DI200:DJ200"/>
    <mergeCell ref="DI201:DJ201"/>
    <mergeCell ref="CI201:CR201"/>
    <mergeCell ref="EO200:FC200"/>
    <mergeCell ref="DK200:DY200"/>
    <mergeCell ref="DZ201:EN201"/>
    <mergeCell ref="DZ200:EN200"/>
    <mergeCell ref="EO201:FC201"/>
    <mergeCell ref="DK201:DY201"/>
    <mergeCell ref="A206:AQ206"/>
    <mergeCell ref="CI202:CR202"/>
    <mergeCell ref="BM202:BW202"/>
    <mergeCell ref="EO202:FC202"/>
    <mergeCell ref="DZ202:EN202"/>
    <mergeCell ref="BX202:CH202"/>
    <mergeCell ref="BI206:FC206"/>
    <mergeCell ref="A203:FC203"/>
    <mergeCell ref="A205:AQ205"/>
    <mergeCell ref="AR206:BH206"/>
    <mergeCell ref="BI209:FC209"/>
    <mergeCell ref="AR211:BH211"/>
    <mergeCell ref="BI210:FC210"/>
    <mergeCell ref="A213:FC213"/>
    <mergeCell ref="B212:AQ212"/>
    <mergeCell ref="B210:AQ210"/>
    <mergeCell ref="BI211:FC211"/>
    <mergeCell ref="BI212:FC212"/>
    <mergeCell ref="AR217:BH217"/>
    <mergeCell ref="B217:AQ217"/>
    <mergeCell ref="AR216:BH216"/>
    <mergeCell ref="B207:AQ207"/>
    <mergeCell ref="AR207:BH207"/>
    <mergeCell ref="A215:AQ215"/>
    <mergeCell ref="B211:AQ211"/>
    <mergeCell ref="AR215:BH215"/>
    <mergeCell ref="AR212:BH212"/>
    <mergeCell ref="AR210:BH210"/>
    <mergeCell ref="DJ225:EP225"/>
    <mergeCell ref="CP225:DI225"/>
    <mergeCell ref="CP223:DI223"/>
    <mergeCell ref="CP226:DI226"/>
    <mergeCell ref="A222:BH222"/>
    <mergeCell ref="A216:AQ216"/>
    <mergeCell ref="AR219:BH219"/>
    <mergeCell ref="B219:AQ219"/>
    <mergeCell ref="AR218:BH218"/>
    <mergeCell ref="B218:AQ218"/>
    <mergeCell ref="DJ228:EP228"/>
    <mergeCell ref="DJ226:EP226"/>
    <mergeCell ref="CP228:DI228"/>
    <mergeCell ref="C238:F238"/>
    <mergeCell ref="AB238:AE238"/>
    <mergeCell ref="CP235:DI235"/>
    <mergeCell ref="DJ235:EP235"/>
    <mergeCell ref="A232:BE232"/>
    <mergeCell ref="DJ231:EP231"/>
    <mergeCell ref="BI219:FC219"/>
    <mergeCell ref="J238:AA238"/>
    <mergeCell ref="DJ232:EP232"/>
    <mergeCell ref="CP231:DI231"/>
    <mergeCell ref="DJ229:EP229"/>
    <mergeCell ref="DJ222:EP222"/>
    <mergeCell ref="CP222:DI222"/>
    <mergeCell ref="DJ223:EP223"/>
    <mergeCell ref="AF238:AI238"/>
    <mergeCell ref="G236:AI236"/>
    <mergeCell ref="BI215:FC215"/>
    <mergeCell ref="A234:BE234"/>
    <mergeCell ref="BI218:FC218"/>
    <mergeCell ref="A229:AE229"/>
    <mergeCell ref="BI216:FC216"/>
    <mergeCell ref="BI217:FC217"/>
    <mergeCell ref="DJ234:EP234"/>
    <mergeCell ref="CP234:DI234"/>
    <mergeCell ref="CP229:DI229"/>
    <mergeCell ref="CP232:DI232"/>
  </mergeCells>
  <printOptions/>
  <pageMargins left="0.1968503937007874" right="0.11811023622047245" top="0.5905511811023623" bottom="0.3937007874015748" header="0" footer="0.1968503937007874"/>
  <pageSetup fitToHeight="5" horizontalDpi="600" verticalDpi="600" orientation="portrait" paperSize="9" scale="4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8" max="158" man="1"/>
    <brk id="115" max="158" man="1"/>
    <brk id="166" max="158" man="1"/>
    <brk id="202" max="1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2019-01-10T14:10:13Z</cp:lastPrinted>
  <dcterms:created xsi:type="dcterms:W3CDTF">2010-11-26T07:12:57Z</dcterms:created>
  <dcterms:modified xsi:type="dcterms:W3CDTF">2019-07-04T13:31:32Z</dcterms:modified>
  <cp:category/>
  <cp:version/>
  <cp:contentType/>
  <cp:contentStatus/>
</cp:coreProperties>
</file>