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915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<sst xmlns="http://schemas.openxmlformats.org/spreadsheetml/2006/main" count="151" uniqueCount="100">
  <si>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</si>
  <si>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</si>
  <si>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</si>
  <si>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</si>
  <si>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>код</t>
  </si>
  <si>
    <t>электроэнергия</t>
  </si>
  <si>
    <t>дератизация</t>
  </si>
  <si>
    <t>земельный налог</t>
  </si>
  <si>
    <t>Заработная плата</t>
  </si>
  <si>
    <t>М01</t>
  </si>
  <si>
    <t>М03</t>
  </si>
  <si>
    <t>М05</t>
  </si>
  <si>
    <t>М06</t>
  </si>
  <si>
    <t>М08</t>
  </si>
  <si>
    <t>М09</t>
  </si>
  <si>
    <t>М14</t>
  </si>
  <si>
    <t>М12</t>
  </si>
  <si>
    <t>М13</t>
  </si>
  <si>
    <t>стоки</t>
  </si>
  <si>
    <t>газ</t>
  </si>
  <si>
    <t>ЖБО</t>
  </si>
  <si>
    <t>уголь</t>
  </si>
  <si>
    <t>Наименование расходов</t>
  </si>
  <si>
    <t>Начисления на выплаты по оплате труда</t>
  </si>
  <si>
    <t>Транспортные услуги</t>
  </si>
  <si>
    <t>Коммунальные услуги</t>
  </si>
  <si>
    <t>водоснабжение</t>
  </si>
  <si>
    <t>теплоэнергия</t>
  </si>
  <si>
    <t>Работы, услуги по содержанию имущества</t>
  </si>
  <si>
    <t>противоклещевая обработка</t>
  </si>
  <si>
    <t>чистка дымоходов</t>
  </si>
  <si>
    <t>зарядка огнетушителей</t>
  </si>
  <si>
    <t>ТБО</t>
  </si>
  <si>
    <t>замеры сопротивления</t>
  </si>
  <si>
    <t>капитальный ремонт</t>
  </si>
  <si>
    <t>Прочие работы, услуги</t>
  </si>
  <si>
    <t>изготовление ключа к ЭЦП</t>
  </si>
  <si>
    <t>участие в конкурсе "Безопасное колесо"</t>
  </si>
  <si>
    <t>страхование имущества</t>
  </si>
  <si>
    <t>налог на имущество</t>
  </si>
  <si>
    <t>питание ГПД</t>
  </si>
  <si>
    <t>молоко</t>
  </si>
  <si>
    <t>хим.водоочистка (соль)</t>
  </si>
  <si>
    <t>бутилированная вода</t>
  </si>
  <si>
    <t>МБОУ лицей №82</t>
  </si>
  <si>
    <t>лицензирование, акредитация</t>
  </si>
  <si>
    <t>огнетушители</t>
  </si>
  <si>
    <t>ТО тревожной кнопки</t>
  </si>
  <si>
    <t>ТО газопровода</t>
  </si>
  <si>
    <t>ТО газовых котельных</t>
  </si>
  <si>
    <t>2014г.</t>
  </si>
  <si>
    <t>экскурсии дух.нравственное</t>
  </si>
  <si>
    <t>Подвоз воды</t>
  </si>
  <si>
    <t>Подвоз ЕГЭ</t>
  </si>
  <si>
    <t>образование</t>
  </si>
  <si>
    <t>пож.безопасность</t>
  </si>
  <si>
    <t>пож.безоп.</t>
  </si>
  <si>
    <t>Ведущий экономист</t>
  </si>
  <si>
    <t>С.Е.Жукова</t>
  </si>
  <si>
    <t>итого по программе</t>
  </si>
  <si>
    <t>питание малообеспеченных (согласно справок)</t>
  </si>
  <si>
    <t>программа</t>
  </si>
  <si>
    <t>пропитка чердачных помещений</t>
  </si>
  <si>
    <t>местн.</t>
  </si>
  <si>
    <t>субвенц.</t>
  </si>
  <si>
    <t>всеобуч</t>
  </si>
  <si>
    <t>кап.рем</t>
  </si>
  <si>
    <t>интернет</t>
  </si>
  <si>
    <t>огражд.</t>
  </si>
  <si>
    <t>оздоровл.</t>
  </si>
  <si>
    <t>обеспечение общественного порядка</t>
  </si>
  <si>
    <t>социальная поддержка</t>
  </si>
  <si>
    <t>электронный муниципалитет</t>
  </si>
  <si>
    <t>общ.порядок</t>
  </si>
  <si>
    <t>устройство ограждений</t>
  </si>
  <si>
    <t>итого</t>
  </si>
  <si>
    <t>Услуги связи</t>
  </si>
  <si>
    <t>Абонентская плата</t>
  </si>
  <si>
    <t>Интернет</t>
  </si>
  <si>
    <t>М04</t>
  </si>
  <si>
    <t>эл.муниципалитет</t>
  </si>
  <si>
    <t xml:space="preserve">Расшифровка бюджета  на 2014 год и плановый период 2015,2016 годы  </t>
  </si>
  <si>
    <t>всеобуч по плаванию</t>
  </si>
  <si>
    <t>питание (пришкольный лагерь)</t>
  </si>
  <si>
    <t>соц.поддержка</t>
  </si>
  <si>
    <t xml:space="preserve">Школьные перевозки </t>
  </si>
  <si>
    <t>ТО пожарной сигнализации (минус 30% от 2013г.)</t>
  </si>
  <si>
    <t>ТО пульта  "01" (минус 30% от 2013г.)</t>
  </si>
  <si>
    <t>ТО водоочистного оборудования (минус 30% от 2013г.)</t>
  </si>
  <si>
    <t>ТО УУТЭ (минус 30% от 2013г.)</t>
  </si>
  <si>
    <t>охрана (минус 30% от 2013г.)</t>
  </si>
  <si>
    <t>производственный контроль (минус 30% от 2013г.)</t>
  </si>
  <si>
    <t>проезд (ком.расх)</t>
  </si>
  <si>
    <t>ремонт орг.техники</t>
  </si>
  <si>
    <t>доставка период.печати,подписка</t>
  </si>
  <si>
    <t>проживание (ком.расх)</t>
  </si>
  <si>
    <t>образовательные услуги</t>
  </si>
  <si>
    <t>бухгал.обслуживание</t>
  </si>
  <si>
    <t>учебники</t>
  </si>
  <si>
    <t>канц.тов., моющие, хоз.тов., классн.журналы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</si>
</sst>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[$-FC19]d\ mmmm\ yyyy\ &quot;г.&quot;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0" fontId="3" fillId="0" borderId="0" xfId="0" applyFont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90" zoomScaleNormal="90" zoomScalePageLayoutView="0" workbookViewId="0" topLeftCell="A1">
      <pane xSplit="2" ySplit="4" topLeftCell="C38" activePane="bottomRight" state="frozen"/>
      <selection pane="topLeft" activeCell="I67" sqref="I66:J67"/>
      <selection pane="topRight" activeCell="I67" sqref="I66:J67"/>
      <selection pane="bottomLeft" activeCell="I67" sqref="I66:J67"/>
      <selection pane="bottomRight" activeCell="C80" sqref="C80"/>
    </sheetView>
  </sheetViews>
  <sheetFormatPr defaultColWidth="9.140625" defaultRowHeight="12.75"/>
  <cols>
    <col min="1" max="1" width="54.00390625" style="2" customWidth="1"/>
    <col min="2" max="2" width="12.28125" style="2" customWidth="1"/>
    <col min="3" max="8" width="9.140625" style="2" customWidth="1"/>
    <col min="9" max="10" width="10.28125" style="2" customWidth="1"/>
    <col min="11" max="11" width="21.57421875" style="2" customWidth="1"/>
    <col min="12" max="16384" width="9.140625" style="2" customWidth="1"/>
  </cols>
  <sheetData>
    <row r="1" spans="1:11" ht="16.5" customHeight="1">
      <c r="A1" s="8" t="s">
        <v>81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0.25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>
      <c r="A3" s="9" t="s">
        <v>22</v>
      </c>
      <c r="B3" s="9" t="s">
        <v>4</v>
      </c>
      <c r="C3" s="11" t="s">
        <v>50</v>
      </c>
      <c r="D3" s="12"/>
      <c r="E3" s="12"/>
      <c r="F3" s="12"/>
      <c r="G3" s="12"/>
      <c r="H3" s="12"/>
      <c r="I3" s="13"/>
      <c r="J3" s="9" t="s">
        <v>75</v>
      </c>
      <c r="K3" s="9" t="s">
        <v>61</v>
      </c>
    </row>
    <row r="4" spans="1:11" ht="15.75">
      <c r="A4" s="10"/>
      <c r="B4" s="10"/>
      <c r="C4" s="4" t="s">
        <v>63</v>
      </c>
      <c r="D4" s="4" t="s">
        <v>64</v>
      </c>
      <c r="E4" s="4" t="s">
        <v>65</v>
      </c>
      <c r="F4" s="4" t="s">
        <v>66</v>
      </c>
      <c r="G4" s="4" t="s">
        <v>67</v>
      </c>
      <c r="H4" s="4" t="s">
        <v>68</v>
      </c>
      <c r="I4" s="4" t="s">
        <v>69</v>
      </c>
      <c r="J4" s="10"/>
      <c r="K4" s="10"/>
    </row>
    <row r="5" spans="1:11" ht="15.75">
      <c r="A5" s="3" t="s">
        <v>8</v>
      </c>
      <c r="B5" s="3" t="s">
        <v>9</v>
      </c>
      <c r="C5" s="5">
        <v>199.9</v>
      </c>
      <c r="D5" s="5">
        <f>26636.2+918.2</f>
        <v>27554.4</v>
      </c>
      <c r="E5" s="5"/>
      <c r="F5" s="5"/>
      <c r="G5" s="5"/>
      <c r="H5" s="5"/>
      <c r="I5" s="5"/>
      <c r="J5" s="5">
        <f>SUM(C5:I5)</f>
        <v>27754.300000000003</v>
      </c>
      <c r="K5" s="3" t="s">
        <v>54</v>
      </c>
    </row>
    <row r="6" spans="1:11" ht="15.75">
      <c r="A6" s="3" t="s">
        <v>23</v>
      </c>
      <c r="B6" s="3" t="s">
        <v>10</v>
      </c>
      <c r="C6" s="5">
        <v>60.3</v>
      </c>
      <c r="D6" s="5">
        <f>8044.2+277.3</f>
        <v>8321.5</v>
      </c>
      <c r="E6" s="5"/>
      <c r="F6" s="5"/>
      <c r="G6" s="5"/>
      <c r="H6" s="5"/>
      <c r="I6" s="5"/>
      <c r="J6" s="5">
        <f>SUM(C6:I6)</f>
        <v>8381.8</v>
      </c>
      <c r="K6" s="3" t="s">
        <v>54</v>
      </c>
    </row>
    <row r="7" spans="1:11" ht="15.75">
      <c r="A7" s="4" t="s">
        <v>76</v>
      </c>
      <c r="B7" s="4" t="s">
        <v>79</v>
      </c>
      <c r="C7" s="6">
        <f>SUM(C8:C9)</f>
        <v>0</v>
      </c>
      <c r="D7" s="6">
        <f aca="true" t="shared" si="0" ref="D7:I7">SUM(D8:D9)</f>
        <v>48</v>
      </c>
      <c r="E7" s="6">
        <f t="shared" si="0"/>
        <v>0</v>
      </c>
      <c r="F7" s="6">
        <f t="shared" si="0"/>
        <v>0</v>
      </c>
      <c r="G7" s="6">
        <f t="shared" si="0"/>
        <v>30.8</v>
      </c>
      <c r="H7" s="6">
        <f t="shared" si="0"/>
        <v>0</v>
      </c>
      <c r="I7" s="6">
        <f t="shared" si="0"/>
        <v>0</v>
      </c>
      <c r="J7" s="6">
        <f>SUM(C7:I7)</f>
        <v>78.8</v>
      </c>
      <c r="K7" s="3"/>
    </row>
    <row r="8" spans="1:11" ht="15.75">
      <c r="A8" s="3" t="s">
        <v>77</v>
      </c>
      <c r="B8" s="3"/>
      <c r="C8" s="5"/>
      <c r="D8" s="5">
        <v>48</v>
      </c>
      <c r="E8" s="5"/>
      <c r="F8" s="5"/>
      <c r="G8" s="5"/>
      <c r="H8" s="5"/>
      <c r="I8" s="5"/>
      <c r="J8" s="5">
        <f>SUM(C8:I8)</f>
        <v>48</v>
      </c>
      <c r="K8" s="3" t="s">
        <v>54</v>
      </c>
    </row>
    <row r="9" spans="1:11" ht="15.75">
      <c r="A9" s="3" t="s">
        <v>78</v>
      </c>
      <c r="B9" s="3"/>
      <c r="C9" s="5"/>
      <c r="D9" s="5"/>
      <c r="E9" s="5"/>
      <c r="F9" s="5"/>
      <c r="G9" s="5">
        <v>30.8</v>
      </c>
      <c r="H9" s="5"/>
      <c r="I9" s="5"/>
      <c r="J9" s="5">
        <f>SUM(C9:I9)</f>
        <v>30.8</v>
      </c>
      <c r="K9" s="3" t="s">
        <v>80</v>
      </c>
    </row>
    <row r="10" spans="1:11" ht="15.75">
      <c r="A10" s="4" t="s">
        <v>24</v>
      </c>
      <c r="B10" s="4" t="s">
        <v>11</v>
      </c>
      <c r="C10" s="6">
        <f>SUM(C11:C14)</f>
        <v>432.9</v>
      </c>
      <c r="D10" s="6">
        <f aca="true" t="shared" si="1" ref="D10:J10">SUM(D11:D14)</f>
        <v>100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532.9</v>
      </c>
      <c r="K10" s="3"/>
    </row>
    <row r="11" spans="1:11" ht="15.75">
      <c r="A11" s="3" t="s">
        <v>85</v>
      </c>
      <c r="B11" s="3"/>
      <c r="C11" s="5">
        <f>340.7+92.2</f>
        <v>432.9</v>
      </c>
      <c r="D11" s="5"/>
      <c r="E11" s="5"/>
      <c r="F11" s="5"/>
      <c r="G11" s="5"/>
      <c r="H11" s="5"/>
      <c r="I11" s="5"/>
      <c r="J11" s="5">
        <f>SUM(C11:I11)</f>
        <v>432.9</v>
      </c>
      <c r="K11" s="3" t="s">
        <v>54</v>
      </c>
    </row>
    <row r="12" spans="1:11" ht="15.75">
      <c r="A12" s="3" t="s">
        <v>52</v>
      </c>
      <c r="B12" s="3"/>
      <c r="C12" s="5"/>
      <c r="D12" s="5"/>
      <c r="E12" s="5"/>
      <c r="F12" s="5"/>
      <c r="G12" s="5"/>
      <c r="H12" s="5"/>
      <c r="I12" s="5"/>
      <c r="J12" s="5">
        <f>SUM(C12:I12)</f>
        <v>0</v>
      </c>
      <c r="K12" s="3" t="s">
        <v>54</v>
      </c>
    </row>
    <row r="13" spans="1:11" ht="15.75">
      <c r="A13" s="3" t="s">
        <v>92</v>
      </c>
      <c r="B13" s="3"/>
      <c r="C13" s="5"/>
      <c r="D13" s="5">
        <v>100</v>
      </c>
      <c r="E13" s="5"/>
      <c r="F13" s="5"/>
      <c r="G13" s="5"/>
      <c r="H13" s="5"/>
      <c r="I13" s="5"/>
      <c r="J13" s="5">
        <f>SUM(C13:I13)</f>
        <v>100</v>
      </c>
      <c r="K13" s="3" t="s">
        <v>54</v>
      </c>
    </row>
    <row r="14" spans="1:11" ht="15.75">
      <c r="A14" s="3" t="s">
        <v>53</v>
      </c>
      <c r="B14" s="3"/>
      <c r="C14" s="5"/>
      <c r="D14" s="5"/>
      <c r="E14" s="5"/>
      <c r="F14" s="5"/>
      <c r="G14" s="5"/>
      <c r="H14" s="5"/>
      <c r="I14" s="5"/>
      <c r="J14" s="5">
        <f>SUM(C14:I14)</f>
        <v>0</v>
      </c>
      <c r="K14" s="3" t="s">
        <v>54</v>
      </c>
    </row>
    <row r="15" spans="1:11" ht="15.75">
      <c r="A15" s="4" t="s">
        <v>25</v>
      </c>
      <c r="B15" s="4" t="s">
        <v>12</v>
      </c>
      <c r="C15" s="6">
        <f>SUM(C16:C21)</f>
        <v>985.7</v>
      </c>
      <c r="D15" s="6">
        <f aca="true" t="shared" si="2" ref="D15:J15">SUM(D16:D21)</f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985.7</v>
      </c>
      <c r="K15" s="3"/>
    </row>
    <row r="16" spans="1:11" ht="15.75">
      <c r="A16" s="3" t="s">
        <v>26</v>
      </c>
      <c r="B16" s="3"/>
      <c r="C16" s="5">
        <v>107</v>
      </c>
      <c r="D16" s="5"/>
      <c r="E16" s="5"/>
      <c r="F16" s="5"/>
      <c r="G16" s="5"/>
      <c r="H16" s="5"/>
      <c r="I16" s="5"/>
      <c r="J16" s="5">
        <f aca="true" t="shared" si="3" ref="J16:J21">SUM(C16:I16)</f>
        <v>107</v>
      </c>
      <c r="K16" s="3" t="s">
        <v>54</v>
      </c>
    </row>
    <row r="17" spans="1:11" ht="15.75">
      <c r="A17" s="3" t="s">
        <v>5</v>
      </c>
      <c r="B17" s="3"/>
      <c r="C17" s="5">
        <v>237.1</v>
      </c>
      <c r="D17" s="5"/>
      <c r="E17" s="5"/>
      <c r="F17" s="5"/>
      <c r="G17" s="5"/>
      <c r="H17" s="5"/>
      <c r="I17" s="5"/>
      <c r="J17" s="5">
        <f t="shared" si="3"/>
        <v>237.1</v>
      </c>
      <c r="K17" s="3" t="s">
        <v>54</v>
      </c>
    </row>
    <row r="18" spans="1:11" ht="15.75">
      <c r="A18" s="3" t="s">
        <v>27</v>
      </c>
      <c r="B18" s="3"/>
      <c r="C18" s="5"/>
      <c r="D18" s="5"/>
      <c r="E18" s="5"/>
      <c r="F18" s="5"/>
      <c r="G18" s="5"/>
      <c r="H18" s="5"/>
      <c r="I18" s="5"/>
      <c r="J18" s="5">
        <f t="shared" si="3"/>
        <v>0</v>
      </c>
      <c r="K18" s="3" t="s">
        <v>54</v>
      </c>
    </row>
    <row r="19" spans="1:11" ht="15.75">
      <c r="A19" s="3" t="s">
        <v>18</v>
      </c>
      <c r="B19" s="3"/>
      <c r="C19" s="5">
        <v>60</v>
      </c>
      <c r="D19" s="5"/>
      <c r="E19" s="5"/>
      <c r="F19" s="5"/>
      <c r="G19" s="5"/>
      <c r="H19" s="5"/>
      <c r="I19" s="5"/>
      <c r="J19" s="5">
        <f t="shared" si="3"/>
        <v>60</v>
      </c>
      <c r="K19" s="3" t="s">
        <v>54</v>
      </c>
    </row>
    <row r="20" spans="1:11" ht="15.75">
      <c r="A20" s="3" t="s">
        <v>20</v>
      </c>
      <c r="B20" s="3"/>
      <c r="C20" s="5"/>
      <c r="D20" s="5"/>
      <c r="E20" s="5"/>
      <c r="F20" s="5"/>
      <c r="G20" s="5"/>
      <c r="H20" s="5"/>
      <c r="I20" s="5"/>
      <c r="J20" s="5">
        <f t="shared" si="3"/>
        <v>0</v>
      </c>
      <c r="K20" s="3" t="s">
        <v>54</v>
      </c>
    </row>
    <row r="21" spans="1:11" ht="15.75">
      <c r="A21" s="3" t="s">
        <v>19</v>
      </c>
      <c r="B21" s="3"/>
      <c r="C21" s="5">
        <v>581.6</v>
      </c>
      <c r="D21" s="5"/>
      <c r="E21" s="5"/>
      <c r="F21" s="5"/>
      <c r="G21" s="5"/>
      <c r="H21" s="5"/>
      <c r="I21" s="5"/>
      <c r="J21" s="5">
        <f t="shared" si="3"/>
        <v>581.6</v>
      </c>
      <c r="K21" s="3" t="s">
        <v>54</v>
      </c>
    </row>
    <row r="22" spans="1:11" ht="15.75">
      <c r="A22" s="4" t="s">
        <v>28</v>
      </c>
      <c r="B22" s="4" t="s">
        <v>13</v>
      </c>
      <c r="C22" s="6">
        <f>SUM(C23:C38)</f>
        <v>468.59999999999997</v>
      </c>
      <c r="D22" s="6">
        <f aca="true" t="shared" si="4" ref="D22:J22">SUM(D23:D38)</f>
        <v>400</v>
      </c>
      <c r="E22" s="6">
        <f t="shared" si="4"/>
        <v>0</v>
      </c>
      <c r="F22" s="6">
        <f t="shared" si="4"/>
        <v>0</v>
      </c>
      <c r="G22" s="6">
        <f t="shared" si="4"/>
        <v>0</v>
      </c>
      <c r="H22" s="6">
        <f t="shared" si="4"/>
        <v>0</v>
      </c>
      <c r="I22" s="6">
        <f t="shared" si="4"/>
        <v>0</v>
      </c>
      <c r="J22" s="6">
        <f t="shared" si="4"/>
        <v>868.5999999999999</v>
      </c>
      <c r="K22" s="3"/>
    </row>
    <row r="23" spans="1:11" ht="15.75">
      <c r="A23" s="3" t="s">
        <v>29</v>
      </c>
      <c r="B23" s="1"/>
      <c r="C23" s="5">
        <v>3.3</v>
      </c>
      <c r="D23" s="5"/>
      <c r="E23" s="5"/>
      <c r="F23" s="5"/>
      <c r="G23" s="5"/>
      <c r="H23" s="5"/>
      <c r="I23" s="5"/>
      <c r="J23" s="5">
        <f aca="true" t="shared" si="5" ref="J23:J38">SUM(C23:I23)</f>
        <v>3.3</v>
      </c>
      <c r="K23" s="3" t="s">
        <v>54</v>
      </c>
    </row>
    <row r="24" spans="1:11" ht="15.75">
      <c r="A24" s="3" t="s">
        <v>86</v>
      </c>
      <c r="B24" s="3"/>
      <c r="C24" s="5">
        <v>44.9</v>
      </c>
      <c r="D24" s="5"/>
      <c r="E24" s="5"/>
      <c r="F24" s="5"/>
      <c r="G24" s="5"/>
      <c r="H24" s="5"/>
      <c r="I24" s="5"/>
      <c r="J24" s="5">
        <f t="shared" si="5"/>
        <v>44.9</v>
      </c>
      <c r="K24" s="3" t="s">
        <v>54</v>
      </c>
    </row>
    <row r="25" spans="1:11" ht="15.75">
      <c r="A25" s="3" t="s">
        <v>48</v>
      </c>
      <c r="B25" s="3"/>
      <c r="C25" s="5">
        <v>21</v>
      </c>
      <c r="D25" s="5"/>
      <c r="E25" s="5"/>
      <c r="F25" s="5"/>
      <c r="G25" s="5"/>
      <c r="H25" s="5"/>
      <c r="I25" s="5"/>
      <c r="J25" s="5">
        <f t="shared" si="5"/>
        <v>21</v>
      </c>
      <c r="K25" s="3" t="s">
        <v>54</v>
      </c>
    </row>
    <row r="26" spans="1:11" ht="15.75">
      <c r="A26" s="3" t="s">
        <v>49</v>
      </c>
      <c r="B26" s="3"/>
      <c r="C26" s="5">
        <v>192</v>
      </c>
      <c r="D26" s="5"/>
      <c r="E26" s="5"/>
      <c r="F26" s="5"/>
      <c r="G26" s="5"/>
      <c r="H26" s="5"/>
      <c r="I26" s="5"/>
      <c r="J26" s="5">
        <f t="shared" si="5"/>
        <v>192</v>
      </c>
      <c r="K26" s="3" t="s">
        <v>54</v>
      </c>
    </row>
    <row r="27" spans="1:11" ht="15.75">
      <c r="A27" s="3" t="s">
        <v>87</v>
      </c>
      <c r="B27" s="3"/>
      <c r="C27" s="5">
        <v>52.8</v>
      </c>
      <c r="D27" s="5"/>
      <c r="E27" s="5"/>
      <c r="F27" s="5"/>
      <c r="G27" s="5"/>
      <c r="H27" s="5"/>
      <c r="I27" s="5"/>
      <c r="J27" s="5">
        <f t="shared" si="5"/>
        <v>52.8</v>
      </c>
      <c r="K27" s="3" t="s">
        <v>54</v>
      </c>
    </row>
    <row r="28" spans="1:11" ht="15.75">
      <c r="A28" s="3" t="s">
        <v>88</v>
      </c>
      <c r="B28" s="3"/>
      <c r="C28" s="5"/>
      <c r="D28" s="5"/>
      <c r="E28" s="5"/>
      <c r="F28" s="5"/>
      <c r="G28" s="5"/>
      <c r="H28" s="5"/>
      <c r="I28" s="5"/>
      <c r="J28" s="5">
        <f t="shared" si="5"/>
        <v>0</v>
      </c>
      <c r="K28" s="3" t="s">
        <v>54</v>
      </c>
    </row>
    <row r="29" spans="1:11" ht="15.75">
      <c r="A29" s="3" t="s">
        <v>89</v>
      </c>
      <c r="B29" s="3"/>
      <c r="C29" s="5"/>
      <c r="D29" s="5"/>
      <c r="E29" s="5"/>
      <c r="F29" s="5"/>
      <c r="G29" s="5"/>
      <c r="H29" s="5"/>
      <c r="I29" s="5"/>
      <c r="J29" s="5">
        <f t="shared" si="5"/>
        <v>0</v>
      </c>
      <c r="K29" s="3" t="s">
        <v>54</v>
      </c>
    </row>
    <row r="30" spans="1:11" ht="15.75">
      <c r="A30" s="3" t="s">
        <v>6</v>
      </c>
      <c r="B30" s="3"/>
      <c r="C30" s="5">
        <v>10.2</v>
      </c>
      <c r="D30" s="5"/>
      <c r="E30" s="5"/>
      <c r="F30" s="5"/>
      <c r="G30" s="5"/>
      <c r="H30" s="5"/>
      <c r="I30" s="5"/>
      <c r="J30" s="5">
        <f t="shared" si="5"/>
        <v>10.2</v>
      </c>
      <c r="K30" s="3" t="s">
        <v>54</v>
      </c>
    </row>
    <row r="31" spans="1:11" ht="15.75">
      <c r="A31" s="3" t="s">
        <v>32</v>
      </c>
      <c r="B31" s="3"/>
      <c r="C31" s="5">
        <v>38.5</v>
      </c>
      <c r="D31" s="5"/>
      <c r="E31" s="5"/>
      <c r="F31" s="5"/>
      <c r="G31" s="5"/>
      <c r="H31" s="5"/>
      <c r="I31" s="5"/>
      <c r="J31" s="5">
        <f t="shared" si="5"/>
        <v>38.5</v>
      </c>
      <c r="K31" s="3" t="s">
        <v>54</v>
      </c>
    </row>
    <row r="32" spans="1:11" ht="15.75">
      <c r="A32" s="3" t="s">
        <v>47</v>
      </c>
      <c r="B32" s="3"/>
      <c r="C32" s="5">
        <v>18.5</v>
      </c>
      <c r="D32" s="5"/>
      <c r="E32" s="5"/>
      <c r="F32" s="5"/>
      <c r="G32" s="5"/>
      <c r="H32" s="5"/>
      <c r="I32" s="5"/>
      <c r="J32" s="5">
        <f t="shared" si="5"/>
        <v>18.5</v>
      </c>
      <c r="K32" s="3" t="s">
        <v>73</v>
      </c>
    </row>
    <row r="33" spans="1:11" ht="15.75">
      <c r="A33" s="3" t="s">
        <v>30</v>
      </c>
      <c r="B33" s="3"/>
      <c r="C33" s="5">
        <v>5.4</v>
      </c>
      <c r="D33" s="5"/>
      <c r="E33" s="5"/>
      <c r="F33" s="5"/>
      <c r="G33" s="5"/>
      <c r="H33" s="5"/>
      <c r="I33" s="5"/>
      <c r="J33" s="5">
        <f t="shared" si="5"/>
        <v>5.4</v>
      </c>
      <c r="K33" s="3" t="s">
        <v>56</v>
      </c>
    </row>
    <row r="34" spans="1:11" ht="15.75">
      <c r="A34" s="3" t="s">
        <v>31</v>
      </c>
      <c r="B34" s="3"/>
      <c r="C34" s="5">
        <v>12</v>
      </c>
      <c r="D34" s="5"/>
      <c r="E34" s="5"/>
      <c r="F34" s="5"/>
      <c r="G34" s="5"/>
      <c r="H34" s="5"/>
      <c r="I34" s="5"/>
      <c r="J34" s="5">
        <f t="shared" si="5"/>
        <v>12</v>
      </c>
      <c r="K34" s="3" t="s">
        <v>56</v>
      </c>
    </row>
    <row r="35" spans="1:11" ht="15.75">
      <c r="A35" s="3" t="s">
        <v>62</v>
      </c>
      <c r="B35" s="3"/>
      <c r="C35" s="5"/>
      <c r="D35" s="5"/>
      <c r="E35" s="5"/>
      <c r="F35" s="5"/>
      <c r="G35" s="5"/>
      <c r="H35" s="5"/>
      <c r="I35" s="5"/>
      <c r="J35" s="5">
        <f t="shared" si="5"/>
        <v>0</v>
      </c>
      <c r="K35" s="3" t="s">
        <v>56</v>
      </c>
    </row>
    <row r="36" spans="1:11" ht="15.75">
      <c r="A36" s="3" t="s">
        <v>93</v>
      </c>
      <c r="B36" s="3"/>
      <c r="C36" s="5"/>
      <c r="D36" s="5">
        <v>400</v>
      </c>
      <c r="E36" s="5"/>
      <c r="F36" s="5"/>
      <c r="G36" s="5"/>
      <c r="H36" s="5"/>
      <c r="I36" s="5"/>
      <c r="J36" s="5">
        <f>SUM(C36:I36)</f>
        <v>400</v>
      </c>
      <c r="K36" s="3" t="s">
        <v>54</v>
      </c>
    </row>
    <row r="37" spans="1:11" ht="15.75">
      <c r="A37" s="3" t="s">
        <v>33</v>
      </c>
      <c r="B37" s="3"/>
      <c r="C37" s="5">
        <v>70</v>
      </c>
      <c r="D37" s="5"/>
      <c r="E37" s="5"/>
      <c r="F37" s="5"/>
      <c r="G37" s="5"/>
      <c r="H37" s="5"/>
      <c r="I37" s="5"/>
      <c r="J37" s="5">
        <f t="shared" si="5"/>
        <v>70</v>
      </c>
      <c r="K37" s="3" t="s">
        <v>56</v>
      </c>
    </row>
    <row r="38" spans="1:11" ht="15.75">
      <c r="A38" s="3" t="s">
        <v>34</v>
      </c>
      <c r="B38" s="4"/>
      <c r="C38" s="5"/>
      <c r="D38" s="5"/>
      <c r="E38" s="5"/>
      <c r="F38" s="5"/>
      <c r="G38" s="5"/>
      <c r="H38" s="5"/>
      <c r="I38" s="5"/>
      <c r="J38" s="5">
        <f t="shared" si="5"/>
        <v>0</v>
      </c>
      <c r="K38" s="3" t="s">
        <v>54</v>
      </c>
    </row>
    <row r="39" spans="1:11" ht="15.75">
      <c r="A39" s="4" t="s">
        <v>35</v>
      </c>
      <c r="B39" s="4" t="s">
        <v>14</v>
      </c>
      <c r="C39" s="6">
        <f>SUM(C40:C50)</f>
        <v>123.2</v>
      </c>
      <c r="D39" s="6">
        <f aca="true" t="shared" si="6" ref="D39:J39">SUM(D40:D50)</f>
        <v>1163.6</v>
      </c>
      <c r="E39" s="6">
        <f t="shared" si="6"/>
        <v>122.5</v>
      </c>
      <c r="F39" s="6">
        <f t="shared" si="6"/>
        <v>0</v>
      </c>
      <c r="G39" s="6">
        <f t="shared" si="6"/>
        <v>0</v>
      </c>
      <c r="H39" s="6">
        <f t="shared" si="6"/>
        <v>0</v>
      </c>
      <c r="I39" s="6">
        <f t="shared" si="6"/>
        <v>0</v>
      </c>
      <c r="J39" s="6">
        <f t="shared" si="6"/>
        <v>1409.3</v>
      </c>
      <c r="K39" s="3"/>
    </row>
    <row r="40" spans="1:11" ht="15.75">
      <c r="A40" s="3" t="s">
        <v>90</v>
      </c>
      <c r="B40" s="3"/>
      <c r="C40" s="5">
        <v>94.5</v>
      </c>
      <c r="D40" s="5"/>
      <c r="E40" s="5"/>
      <c r="F40" s="5"/>
      <c r="G40" s="5"/>
      <c r="H40" s="5"/>
      <c r="I40" s="5"/>
      <c r="J40" s="5">
        <f aca="true" t="shared" si="7" ref="J40:J50">SUM(C40:I40)</f>
        <v>94.5</v>
      </c>
      <c r="K40" s="3" t="s">
        <v>54</v>
      </c>
    </row>
    <row r="41" spans="1:11" ht="15.75">
      <c r="A41" s="3" t="s">
        <v>91</v>
      </c>
      <c r="B41" s="3"/>
      <c r="C41" s="5">
        <v>6</v>
      </c>
      <c r="D41" s="5"/>
      <c r="E41" s="5"/>
      <c r="F41" s="5"/>
      <c r="G41" s="5"/>
      <c r="H41" s="5"/>
      <c r="I41" s="5"/>
      <c r="J41" s="5">
        <f t="shared" si="7"/>
        <v>6</v>
      </c>
      <c r="K41" s="3" t="s">
        <v>54</v>
      </c>
    </row>
    <row r="42" spans="1:11" ht="15.75">
      <c r="A42" s="3" t="s">
        <v>36</v>
      </c>
      <c r="B42" s="3"/>
      <c r="C42" s="5">
        <v>0.5</v>
      </c>
      <c r="D42" s="5"/>
      <c r="E42" s="5"/>
      <c r="F42" s="5"/>
      <c r="G42" s="5"/>
      <c r="H42" s="5"/>
      <c r="I42" s="5"/>
      <c r="J42" s="5">
        <f t="shared" si="7"/>
        <v>0.5</v>
      </c>
      <c r="K42" s="3" t="s">
        <v>54</v>
      </c>
    </row>
    <row r="43" spans="1:11" ht="15.75">
      <c r="A43" s="3" t="s">
        <v>37</v>
      </c>
      <c r="B43" s="3"/>
      <c r="C43" s="5"/>
      <c r="D43" s="5"/>
      <c r="E43" s="5"/>
      <c r="F43" s="5"/>
      <c r="G43" s="5"/>
      <c r="H43" s="5"/>
      <c r="I43" s="5"/>
      <c r="J43" s="5">
        <f t="shared" si="7"/>
        <v>0</v>
      </c>
      <c r="K43" s="3" t="s">
        <v>54</v>
      </c>
    </row>
    <row r="44" spans="1:11" ht="15.75">
      <c r="A44" s="3" t="s">
        <v>38</v>
      </c>
      <c r="B44" s="3"/>
      <c r="C44" s="5">
        <v>1.2</v>
      </c>
      <c r="D44" s="5"/>
      <c r="E44" s="5"/>
      <c r="F44" s="5"/>
      <c r="G44" s="5"/>
      <c r="H44" s="5"/>
      <c r="I44" s="5"/>
      <c r="J44" s="5">
        <f t="shared" si="7"/>
        <v>1.2</v>
      </c>
      <c r="K44" s="3" t="s">
        <v>54</v>
      </c>
    </row>
    <row r="45" spans="1:11" ht="15.75">
      <c r="A45" s="3" t="s">
        <v>94</v>
      </c>
      <c r="B45" s="3"/>
      <c r="C45" s="5">
        <v>6.7</v>
      </c>
      <c r="D45" s="5">
        <v>80</v>
      </c>
      <c r="E45" s="5"/>
      <c r="F45" s="5"/>
      <c r="G45" s="5"/>
      <c r="H45" s="5"/>
      <c r="I45" s="5"/>
      <c r="J45" s="5">
        <f t="shared" si="7"/>
        <v>86.7</v>
      </c>
      <c r="K45" s="3" t="s">
        <v>54</v>
      </c>
    </row>
    <row r="46" spans="1:11" ht="15.75">
      <c r="A46" s="3" t="s">
        <v>96</v>
      </c>
      <c r="B46" s="3"/>
      <c r="C46" s="5"/>
      <c r="D46" s="5"/>
      <c r="E46" s="5"/>
      <c r="F46" s="5"/>
      <c r="G46" s="5"/>
      <c r="H46" s="5"/>
      <c r="I46" s="5"/>
      <c r="J46" s="5">
        <f t="shared" si="7"/>
        <v>0</v>
      </c>
      <c r="K46" s="3" t="s">
        <v>54</v>
      </c>
    </row>
    <row r="47" spans="1:11" ht="15.75">
      <c r="A47" s="3" t="s">
        <v>97</v>
      </c>
      <c r="B47" s="3"/>
      <c r="C47" s="5"/>
      <c r="D47" s="5">
        <v>983.6</v>
      </c>
      <c r="E47" s="5"/>
      <c r="F47" s="5"/>
      <c r="G47" s="5"/>
      <c r="H47" s="5"/>
      <c r="I47" s="5"/>
      <c r="J47" s="5">
        <f>SUM(C47:I47)</f>
        <v>983.6</v>
      </c>
      <c r="K47" s="3" t="s">
        <v>54</v>
      </c>
    </row>
    <row r="48" spans="1:11" ht="15.75">
      <c r="A48" s="3" t="s">
        <v>95</v>
      </c>
      <c r="B48" s="3"/>
      <c r="C48" s="5"/>
      <c r="D48" s="5">
        <v>100</v>
      </c>
      <c r="E48" s="5"/>
      <c r="F48" s="5"/>
      <c r="G48" s="5"/>
      <c r="H48" s="5"/>
      <c r="I48" s="5"/>
      <c r="J48" s="5">
        <f>SUM(C48:I48)</f>
        <v>100</v>
      </c>
      <c r="K48" s="3" t="s">
        <v>54</v>
      </c>
    </row>
    <row r="49" spans="1:11" ht="15.75">
      <c r="A49" s="3" t="s">
        <v>82</v>
      </c>
      <c r="B49" s="3"/>
      <c r="C49" s="5"/>
      <c r="D49" s="5"/>
      <c r="E49" s="5">
        <v>122.5</v>
      </c>
      <c r="F49" s="5"/>
      <c r="G49" s="5"/>
      <c r="H49" s="5"/>
      <c r="I49" s="5"/>
      <c r="J49" s="5">
        <f t="shared" si="7"/>
        <v>122.5</v>
      </c>
      <c r="K49" s="3" t="s">
        <v>54</v>
      </c>
    </row>
    <row r="50" spans="1:11" ht="15.75">
      <c r="A50" s="3" t="s">
        <v>51</v>
      </c>
      <c r="B50" s="3"/>
      <c r="C50" s="5">
        <v>14.3</v>
      </c>
      <c r="D50" s="5"/>
      <c r="E50" s="5"/>
      <c r="F50" s="5"/>
      <c r="G50" s="5"/>
      <c r="H50" s="5"/>
      <c r="I50" s="5"/>
      <c r="J50" s="5">
        <f t="shared" si="7"/>
        <v>14.3</v>
      </c>
      <c r="K50" s="3" t="s">
        <v>54</v>
      </c>
    </row>
    <row r="51" spans="1:11" ht="15.75">
      <c r="A51" s="4" t="s">
        <v>0</v>
      </c>
      <c r="B51" s="4" t="s">
        <v>15</v>
      </c>
      <c r="C51" s="6">
        <f>SUM(C52:C54)</f>
        <v>293.6</v>
      </c>
      <c r="D51" s="6">
        <f aca="true" t="shared" si="8" ref="D51:J51">SUM(D52:D54)</f>
        <v>0</v>
      </c>
      <c r="E51" s="6">
        <f t="shared" si="8"/>
        <v>0</v>
      </c>
      <c r="F51" s="6">
        <f t="shared" si="8"/>
        <v>0</v>
      </c>
      <c r="G51" s="6">
        <f t="shared" si="8"/>
        <v>0</v>
      </c>
      <c r="H51" s="6">
        <f t="shared" si="8"/>
        <v>0</v>
      </c>
      <c r="I51" s="6">
        <f t="shared" si="8"/>
        <v>0</v>
      </c>
      <c r="J51" s="6">
        <f t="shared" si="8"/>
        <v>293.6</v>
      </c>
      <c r="K51" s="3"/>
    </row>
    <row r="52" spans="1:11" ht="15.75">
      <c r="A52" s="3" t="s">
        <v>7</v>
      </c>
      <c r="B52" s="3"/>
      <c r="C52" s="5">
        <v>142.6</v>
      </c>
      <c r="D52" s="5"/>
      <c r="E52" s="5"/>
      <c r="F52" s="5"/>
      <c r="G52" s="5"/>
      <c r="H52" s="5"/>
      <c r="I52" s="5"/>
      <c r="J52" s="5">
        <f>SUM(C52:I52)</f>
        <v>142.6</v>
      </c>
      <c r="K52" s="3" t="s">
        <v>54</v>
      </c>
    </row>
    <row r="53" spans="1:11" ht="15.75">
      <c r="A53" s="3" t="s">
        <v>39</v>
      </c>
      <c r="B53" s="3"/>
      <c r="C53" s="5">
        <v>151</v>
      </c>
      <c r="D53" s="5"/>
      <c r="E53" s="5"/>
      <c r="F53" s="5"/>
      <c r="G53" s="5"/>
      <c r="H53" s="5"/>
      <c r="I53" s="5"/>
      <c r="J53" s="5">
        <f>SUM(C53:I53)</f>
        <v>151</v>
      </c>
      <c r="K53" s="3" t="s">
        <v>54</v>
      </c>
    </row>
    <row r="54" spans="1:11" ht="15.75">
      <c r="A54" s="3" t="s">
        <v>45</v>
      </c>
      <c r="B54" s="3"/>
      <c r="C54" s="5"/>
      <c r="D54" s="5"/>
      <c r="E54" s="5"/>
      <c r="F54" s="5"/>
      <c r="G54" s="5"/>
      <c r="H54" s="5"/>
      <c r="I54" s="5"/>
      <c r="J54" s="5">
        <f>SUM(C54:I54)</f>
        <v>0</v>
      </c>
      <c r="K54" s="3" t="s">
        <v>54</v>
      </c>
    </row>
    <row r="55" spans="1:11" ht="15.75">
      <c r="A55" s="4" t="s">
        <v>1</v>
      </c>
      <c r="B55" s="4" t="s">
        <v>16</v>
      </c>
      <c r="C55" s="6">
        <f>SUM(C56:C58)</f>
        <v>25</v>
      </c>
      <c r="D55" s="6">
        <f aca="true" t="shared" si="9" ref="D55:J55">SUM(D56:D58)</f>
        <v>1266.7</v>
      </c>
      <c r="E55" s="6">
        <f t="shared" si="9"/>
        <v>0</v>
      </c>
      <c r="F55" s="6">
        <f t="shared" si="9"/>
        <v>0</v>
      </c>
      <c r="G55" s="6">
        <f t="shared" si="9"/>
        <v>0</v>
      </c>
      <c r="H55" s="6">
        <f t="shared" si="9"/>
        <v>0</v>
      </c>
      <c r="I55" s="6">
        <f t="shared" si="9"/>
        <v>0</v>
      </c>
      <c r="J55" s="6">
        <f t="shared" si="9"/>
        <v>1291.7</v>
      </c>
      <c r="K55" s="3"/>
    </row>
    <row r="56" spans="1:11" ht="15.75">
      <c r="A56" s="3" t="s">
        <v>74</v>
      </c>
      <c r="B56" s="3"/>
      <c r="C56" s="5"/>
      <c r="D56" s="5"/>
      <c r="E56" s="5"/>
      <c r="F56" s="5"/>
      <c r="G56" s="5"/>
      <c r="H56" s="5"/>
      <c r="I56" s="5"/>
      <c r="J56" s="5">
        <f>SUM(C56:I56)</f>
        <v>0</v>
      </c>
      <c r="K56" s="3" t="s">
        <v>54</v>
      </c>
    </row>
    <row r="57" spans="1:11" ht="15.75">
      <c r="A57" s="3" t="s">
        <v>98</v>
      </c>
      <c r="B57" s="3"/>
      <c r="C57" s="5"/>
      <c r="D57" s="5">
        <f>300+966.7</f>
        <v>1266.7</v>
      </c>
      <c r="E57" s="5"/>
      <c r="F57" s="5"/>
      <c r="G57" s="5"/>
      <c r="H57" s="5"/>
      <c r="I57" s="5"/>
      <c r="J57" s="5">
        <f>SUM(C57:I57)</f>
        <v>1266.7</v>
      </c>
      <c r="K57" s="3" t="s">
        <v>54</v>
      </c>
    </row>
    <row r="58" spans="1:11" ht="15.75">
      <c r="A58" s="3" t="s">
        <v>46</v>
      </c>
      <c r="B58" s="4"/>
      <c r="C58" s="5">
        <v>25</v>
      </c>
      <c r="D58" s="5"/>
      <c r="E58" s="5"/>
      <c r="F58" s="5"/>
      <c r="G58" s="5"/>
      <c r="H58" s="5"/>
      <c r="I58" s="5"/>
      <c r="J58" s="5">
        <f>SUM(C58:I58)</f>
        <v>25</v>
      </c>
      <c r="K58" s="3" t="s">
        <v>56</v>
      </c>
    </row>
    <row r="59" spans="1:11" ht="15.75">
      <c r="A59" s="4" t="s">
        <v>2</v>
      </c>
      <c r="B59" s="4" t="s">
        <v>17</v>
      </c>
      <c r="C59" s="6">
        <f>SUM(C60:C67)</f>
        <v>636.8000000000001</v>
      </c>
      <c r="D59" s="6">
        <f aca="true" t="shared" si="10" ref="D59:J59">SUM(D60:D67)</f>
        <v>500</v>
      </c>
      <c r="E59" s="6">
        <f t="shared" si="10"/>
        <v>0</v>
      </c>
      <c r="F59" s="6">
        <f t="shared" si="10"/>
        <v>0</v>
      </c>
      <c r="G59" s="6">
        <f t="shared" si="10"/>
        <v>0</v>
      </c>
      <c r="H59" s="6">
        <f t="shared" si="10"/>
        <v>0</v>
      </c>
      <c r="I59" s="6">
        <f t="shared" si="10"/>
        <v>261.7</v>
      </c>
      <c r="J59" s="6">
        <f t="shared" si="10"/>
        <v>1398.5</v>
      </c>
      <c r="K59" s="3"/>
    </row>
    <row r="60" spans="1:11" ht="15.75">
      <c r="A60" s="3" t="s">
        <v>60</v>
      </c>
      <c r="B60" s="3"/>
      <c r="C60" s="5">
        <v>226.2</v>
      </c>
      <c r="D60" s="5"/>
      <c r="E60" s="5"/>
      <c r="F60" s="5"/>
      <c r="G60" s="5"/>
      <c r="H60" s="5"/>
      <c r="I60" s="5"/>
      <c r="J60" s="5">
        <f aca="true" t="shared" si="11" ref="J60:J67">SUM(C60:I60)</f>
        <v>226.2</v>
      </c>
      <c r="K60" s="3" t="s">
        <v>54</v>
      </c>
    </row>
    <row r="61" spans="1:11" ht="15.75">
      <c r="A61" s="3" t="s">
        <v>40</v>
      </c>
      <c r="B61" s="3"/>
      <c r="C61" s="5">
        <v>74.2</v>
      </c>
      <c r="D61" s="5"/>
      <c r="E61" s="5"/>
      <c r="F61" s="5"/>
      <c r="G61" s="5"/>
      <c r="H61" s="5"/>
      <c r="I61" s="5"/>
      <c r="J61" s="5">
        <f t="shared" si="11"/>
        <v>74.2</v>
      </c>
      <c r="K61" s="3" t="s">
        <v>54</v>
      </c>
    </row>
    <row r="62" spans="1:11" ht="15.75">
      <c r="A62" s="3" t="s">
        <v>41</v>
      </c>
      <c r="B62" s="3"/>
      <c r="C62" s="5">
        <v>257.3</v>
      </c>
      <c r="D62" s="5"/>
      <c r="E62" s="5"/>
      <c r="F62" s="5"/>
      <c r="G62" s="5"/>
      <c r="H62" s="5"/>
      <c r="I62" s="5"/>
      <c r="J62" s="5">
        <f t="shared" si="11"/>
        <v>257.3</v>
      </c>
      <c r="K62" s="3" t="s">
        <v>54</v>
      </c>
    </row>
    <row r="63" spans="1:11" ht="15.75">
      <c r="A63" s="3" t="s">
        <v>21</v>
      </c>
      <c r="B63" s="3"/>
      <c r="C63" s="5"/>
      <c r="D63" s="5"/>
      <c r="E63" s="5"/>
      <c r="F63" s="5"/>
      <c r="G63" s="5"/>
      <c r="H63" s="5"/>
      <c r="I63" s="5"/>
      <c r="J63" s="5">
        <f t="shared" si="11"/>
        <v>0</v>
      </c>
      <c r="K63" s="3" t="s">
        <v>54</v>
      </c>
    </row>
    <row r="64" spans="1:11" ht="15.75">
      <c r="A64" s="3" t="s">
        <v>42</v>
      </c>
      <c r="B64" s="3"/>
      <c r="C64" s="5"/>
      <c r="D64" s="5"/>
      <c r="E64" s="5"/>
      <c r="F64" s="5"/>
      <c r="G64" s="5"/>
      <c r="H64" s="5"/>
      <c r="I64" s="5"/>
      <c r="J64" s="5">
        <f t="shared" si="11"/>
        <v>0</v>
      </c>
      <c r="K64" s="3" t="s">
        <v>54</v>
      </c>
    </row>
    <row r="65" spans="1:11" ht="15.75">
      <c r="A65" s="3" t="s">
        <v>83</v>
      </c>
      <c r="B65" s="3"/>
      <c r="C65" s="5"/>
      <c r="D65" s="5"/>
      <c r="E65" s="5"/>
      <c r="F65" s="5"/>
      <c r="G65" s="5"/>
      <c r="H65" s="5"/>
      <c r="I65" s="5">
        <v>261.7</v>
      </c>
      <c r="J65" s="5">
        <f t="shared" si="11"/>
        <v>261.7</v>
      </c>
      <c r="K65" s="3" t="s">
        <v>84</v>
      </c>
    </row>
    <row r="66" spans="1:11" ht="15.75">
      <c r="A66" s="3" t="s">
        <v>99</v>
      </c>
      <c r="B66" s="3"/>
      <c r="C66" s="5"/>
      <c r="D66" s="5">
        <v>500</v>
      </c>
      <c r="E66" s="5"/>
      <c r="F66" s="5"/>
      <c r="G66" s="5"/>
      <c r="H66" s="5"/>
      <c r="I66" s="5"/>
      <c r="J66" s="5">
        <f>SUM(C66:I66)</f>
        <v>500</v>
      </c>
      <c r="K66" s="3" t="s">
        <v>54</v>
      </c>
    </row>
    <row r="67" spans="1:11" ht="15.75">
      <c r="A67" s="3" t="s">
        <v>43</v>
      </c>
      <c r="B67" s="3"/>
      <c r="C67" s="5">
        <v>79.1</v>
      </c>
      <c r="D67" s="5"/>
      <c r="E67" s="5"/>
      <c r="F67" s="5"/>
      <c r="G67" s="5"/>
      <c r="H67" s="5"/>
      <c r="I67" s="5"/>
      <c r="J67" s="5">
        <f t="shared" si="11"/>
        <v>79.1</v>
      </c>
      <c r="K67" s="3" t="s">
        <v>54</v>
      </c>
    </row>
    <row r="68" spans="1:11" ht="15.75">
      <c r="A68" s="4" t="s">
        <v>3</v>
      </c>
      <c r="B68" s="4"/>
      <c r="C68" s="6">
        <f>C5+C6+C10+C15+C22+C39+C51+C55+C59+C7</f>
        <v>3226</v>
      </c>
      <c r="D68" s="6">
        <f aca="true" t="shared" si="12" ref="D68:J68">D5+D6+D10+D15+D22+D39+D51+D55+D59+D7</f>
        <v>39354.2</v>
      </c>
      <c r="E68" s="6">
        <f t="shared" si="12"/>
        <v>122.5</v>
      </c>
      <c r="F68" s="6">
        <f t="shared" si="12"/>
        <v>0</v>
      </c>
      <c r="G68" s="6">
        <f t="shared" si="12"/>
        <v>30.8</v>
      </c>
      <c r="H68" s="6">
        <f t="shared" si="12"/>
        <v>0</v>
      </c>
      <c r="I68" s="6">
        <f t="shared" si="12"/>
        <v>261.7</v>
      </c>
      <c r="J68" s="6">
        <f t="shared" si="12"/>
        <v>42995.200000000004</v>
      </c>
      <c r="K68" s="3"/>
    </row>
    <row r="69" spans="3:10" ht="15.75">
      <c r="C69" s="7"/>
      <c r="D69" s="7"/>
      <c r="E69" s="7"/>
      <c r="F69" s="7"/>
      <c r="G69" s="7"/>
      <c r="H69" s="7"/>
      <c r="I69" s="7"/>
      <c r="J69" s="7"/>
    </row>
    <row r="70" spans="1:10" ht="15.75">
      <c r="A70" s="3" t="s">
        <v>54</v>
      </c>
      <c r="B70" s="3"/>
      <c r="C70" s="5">
        <f>C5+C6+C8+C11+C12+C14+C16+C17+C18+C19+C20+C21+C23+C24+C25+C26+C27+C28+C29+C30+C31+C40+C41+C42+C43+C44+C45+C50+C52+C53+C54+C60+C61+C62+C63+C64+C67</f>
        <v>3095.0999999999995</v>
      </c>
      <c r="D70" s="5">
        <f>D5+D6+D8+D13+D36+D45+D47+D48+D46+D57+D66</f>
        <v>39354.2</v>
      </c>
      <c r="E70" s="5">
        <f>E49</f>
        <v>122.5</v>
      </c>
      <c r="F70" s="5">
        <f>F38</f>
        <v>0</v>
      </c>
      <c r="G70" s="5"/>
      <c r="H70" s="5"/>
      <c r="I70" s="5"/>
      <c r="J70" s="6">
        <f>SUM(C70:I70)</f>
        <v>42571.799999999996</v>
      </c>
    </row>
    <row r="71" spans="1:10" ht="15.75">
      <c r="A71" s="3" t="s">
        <v>70</v>
      </c>
      <c r="B71" s="3"/>
      <c r="C71" s="5">
        <f>C32</f>
        <v>18.5</v>
      </c>
      <c r="D71" s="5"/>
      <c r="E71" s="5"/>
      <c r="F71" s="5"/>
      <c r="G71" s="5"/>
      <c r="H71" s="5">
        <f>H56</f>
        <v>0</v>
      </c>
      <c r="I71" s="5"/>
      <c r="J71" s="6">
        <f>SUM(C71:I71)</f>
        <v>18.5</v>
      </c>
    </row>
    <row r="72" spans="1:10" ht="15.75">
      <c r="A72" s="3" t="s">
        <v>55</v>
      </c>
      <c r="B72" s="3"/>
      <c r="C72" s="5">
        <f>C33+C34+C35+C37+C58</f>
        <v>112.4</v>
      </c>
      <c r="D72" s="5"/>
      <c r="E72" s="5"/>
      <c r="F72" s="5"/>
      <c r="G72" s="5"/>
      <c r="H72" s="5"/>
      <c r="I72" s="5"/>
      <c r="J72" s="6">
        <f>SUM(C72:I72)</f>
        <v>112.4</v>
      </c>
    </row>
    <row r="73" spans="1:10" ht="15.75">
      <c r="A73" s="3" t="s">
        <v>71</v>
      </c>
      <c r="B73" s="3"/>
      <c r="C73" s="5"/>
      <c r="D73" s="5"/>
      <c r="E73" s="5"/>
      <c r="F73" s="5"/>
      <c r="G73" s="5"/>
      <c r="H73" s="5"/>
      <c r="I73" s="5">
        <f>I65</f>
        <v>261.7</v>
      </c>
      <c r="J73" s="6">
        <f>SUM(C73:I73)</f>
        <v>261.7</v>
      </c>
    </row>
    <row r="74" spans="1:10" ht="15.75">
      <c r="A74" s="3" t="s">
        <v>72</v>
      </c>
      <c r="B74" s="3"/>
      <c r="C74" s="5"/>
      <c r="D74" s="5"/>
      <c r="E74" s="5"/>
      <c r="F74" s="5"/>
      <c r="G74" s="5">
        <f>J9</f>
        <v>30.8</v>
      </c>
      <c r="H74" s="5"/>
      <c r="I74" s="5"/>
      <c r="J74" s="6">
        <f>SUM(C74:I74)</f>
        <v>30.8</v>
      </c>
    </row>
    <row r="75" spans="1:10" ht="15.75">
      <c r="A75" s="4" t="s">
        <v>59</v>
      </c>
      <c r="B75" s="4"/>
      <c r="C75" s="6">
        <f>SUM(C70:C74)</f>
        <v>3225.9999999999995</v>
      </c>
      <c r="D75" s="6">
        <f aca="true" t="shared" si="13" ref="D75:J75">SUM(D70:D74)</f>
        <v>39354.2</v>
      </c>
      <c r="E75" s="6">
        <f t="shared" si="13"/>
        <v>122.5</v>
      </c>
      <c r="F75" s="6">
        <f t="shared" si="13"/>
        <v>0</v>
      </c>
      <c r="G75" s="6">
        <f t="shared" si="13"/>
        <v>30.8</v>
      </c>
      <c r="H75" s="6">
        <f t="shared" si="13"/>
        <v>0</v>
      </c>
      <c r="I75" s="6">
        <f t="shared" si="13"/>
        <v>261.7</v>
      </c>
      <c r="J75" s="6">
        <f t="shared" si="13"/>
        <v>42995.2</v>
      </c>
    </row>
    <row r="77" spans="1:9" ht="15.75">
      <c r="A77" s="2" t="s">
        <v>57</v>
      </c>
      <c r="I77" s="2" t="s">
        <v>58</v>
      </c>
    </row>
  </sheetData>
  <sheetProtection/>
  <mergeCells count="7">
    <mergeCell ref="A1:K1"/>
    <mergeCell ref="A2:K2"/>
    <mergeCell ref="J3:J4"/>
    <mergeCell ref="A3:A4"/>
    <mergeCell ref="B3:B4"/>
    <mergeCell ref="C3:I3"/>
    <mergeCell ref="K3:K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2013-12-16T07:59:04Z</cp:lastPrinted>
  <dcterms:created xsi:type="dcterms:W3CDTF">1996-10-08T23:32:33Z</dcterms:created>
  <dcterms:modified xsi:type="dcterms:W3CDTF">2013-12-16T09:35:15Z</dcterms:modified>
  <cp:category/>
  <cp:version/>
  <cp:contentType/>
  <cp:contentStatus/>
</cp:coreProperties>
</file>